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illet\Dropbox\LaRiposte Tassin\50-Resultats-Bilan-Compet\"/>
    </mc:Choice>
  </mc:AlternateContent>
  <xr:revisionPtr revIDLastSave="0" documentId="13_ncr:1_{08A86F4C-4FAE-4EC2-B590-0C51A688FA70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Tassin" sheetId="3" r:id="rId1"/>
  </sheets>
  <definedNames>
    <definedName name="_xlnm._FilterDatabase" localSheetId="0" hidden="1">Tassin!$A$2:$AL$27</definedName>
    <definedName name="_xlnm.Print_Area" localSheetId="0">Tassin!$A$1:$AL$29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4" i="3" l="1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J3" i="3"/>
  <c r="AK3" i="3"/>
  <c r="AL3" i="3"/>
  <c r="AI3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C27" i="3"/>
  <c r="AJ27" i="3"/>
  <c r="AK27" i="3"/>
  <c r="AL27" i="3"/>
  <c r="AI27" i="3"/>
</calcChain>
</file>

<file path=xl/sharedStrings.xml><?xml version="1.0" encoding="utf-8"?>
<sst xmlns="http://schemas.openxmlformats.org/spreadsheetml/2006/main" count="223" uniqueCount="171">
  <si>
    <t>Antoine</t>
  </si>
  <si>
    <t>Gillet</t>
  </si>
  <si>
    <t>Blanc</t>
  </si>
  <si>
    <t>Constantin</t>
  </si>
  <si>
    <t>Rey-Coquais</t>
  </si>
  <si>
    <t>Catégorie</t>
  </si>
  <si>
    <t>Prénom</t>
  </si>
  <si>
    <t>Nom</t>
  </si>
  <si>
    <t>Argent</t>
  </si>
  <si>
    <t>Bronze</t>
  </si>
  <si>
    <t>Aurélien</t>
  </si>
  <si>
    <t>Bachelot</t>
  </si>
  <si>
    <t>Podium</t>
  </si>
  <si>
    <t>Or</t>
  </si>
  <si>
    <t>Cyril</t>
  </si>
  <si>
    <t>M17</t>
  </si>
  <si>
    <t>Nb</t>
  </si>
  <si>
    <t>Arbitre(s)</t>
  </si>
  <si>
    <t>1/8</t>
  </si>
  <si>
    <t>Henin Beaumont</t>
  </si>
  <si>
    <t>Clermont Ferrand</t>
  </si>
  <si>
    <t>Sénior</t>
  </si>
  <si>
    <t>8/19</t>
  </si>
  <si>
    <t>Paris</t>
  </si>
  <si>
    <t>29 et 30/9</t>
  </si>
  <si>
    <t>6 et 7/10</t>
  </si>
  <si>
    <t>Montluçon</t>
  </si>
  <si>
    <t>191/339</t>
  </si>
  <si>
    <t>78/339</t>
  </si>
  <si>
    <t>20/339</t>
  </si>
  <si>
    <t>M20</t>
  </si>
  <si>
    <t>194/243</t>
  </si>
  <si>
    <t>Jules</t>
  </si>
  <si>
    <t>M15</t>
  </si>
  <si>
    <t>5/18</t>
  </si>
  <si>
    <t>1/25</t>
  </si>
  <si>
    <t>2/25</t>
  </si>
  <si>
    <t>20 et 21/10</t>
  </si>
  <si>
    <t>Bron</t>
  </si>
  <si>
    <t>Benoit</t>
  </si>
  <si>
    <t>Martin</t>
  </si>
  <si>
    <t>Gwendoline</t>
  </si>
  <si>
    <t>Laharotte</t>
  </si>
  <si>
    <t>Guillaume</t>
  </si>
  <si>
    <t>Senior</t>
  </si>
  <si>
    <t>M13</t>
  </si>
  <si>
    <t>Mael</t>
  </si>
  <si>
    <t>Collignon</t>
  </si>
  <si>
    <t>Larderet</t>
  </si>
  <si>
    <t>Benjamin</t>
  </si>
  <si>
    <t>15/18</t>
  </si>
  <si>
    <t>11/54</t>
  </si>
  <si>
    <t>3/15</t>
  </si>
  <si>
    <t>3/31</t>
  </si>
  <si>
    <t>5/54</t>
  </si>
  <si>
    <t>127/147</t>
  </si>
  <si>
    <t>11 et 12/11</t>
  </si>
  <si>
    <t>Voiron</t>
  </si>
  <si>
    <t>Rodez</t>
  </si>
  <si>
    <t>199/263</t>
  </si>
  <si>
    <t>182/263</t>
  </si>
  <si>
    <t>35/263</t>
  </si>
  <si>
    <t>Chabeuil</t>
  </si>
  <si>
    <t>BSA</t>
  </si>
  <si>
    <t>Montélimar</t>
  </si>
  <si>
    <t>Vienne</t>
  </si>
  <si>
    <t>7/15</t>
  </si>
  <si>
    <t>9/42</t>
  </si>
  <si>
    <t>14/42</t>
  </si>
  <si>
    <t>19/42</t>
  </si>
  <si>
    <t>Jules Blanc</t>
  </si>
  <si>
    <t>1/7</t>
  </si>
  <si>
    <t>16/55</t>
  </si>
  <si>
    <t>27/55</t>
  </si>
  <si>
    <t>6/39</t>
  </si>
  <si>
    <t>Annonay</t>
  </si>
  <si>
    <t>Mathis</t>
  </si>
  <si>
    <t>Adhumeau</t>
  </si>
  <si>
    <t>Théolan</t>
  </si>
  <si>
    <t>Vildrac</t>
  </si>
  <si>
    <t>M11</t>
  </si>
  <si>
    <t>Bernard</t>
  </si>
  <si>
    <t>Marseille</t>
  </si>
  <si>
    <t>Dufaur</t>
  </si>
  <si>
    <t>Matthieu</t>
  </si>
  <si>
    <t>Arthur</t>
  </si>
  <si>
    <t>Kuhn</t>
  </si>
  <si>
    <t>12/30</t>
  </si>
  <si>
    <t>13/30</t>
  </si>
  <si>
    <t>23/30</t>
  </si>
  <si>
    <t>22/31</t>
  </si>
  <si>
    <t>2/31</t>
  </si>
  <si>
    <t>30/31</t>
  </si>
  <si>
    <t>26/31</t>
  </si>
  <si>
    <t>15/31</t>
  </si>
  <si>
    <t>Toulon</t>
  </si>
  <si>
    <t>Gex</t>
  </si>
  <si>
    <t>16/42</t>
  </si>
  <si>
    <t>27/42</t>
  </si>
  <si>
    <t>2/35</t>
  </si>
  <si>
    <t>26/39</t>
  </si>
  <si>
    <t>17/24</t>
  </si>
  <si>
    <t>Aubenas</t>
  </si>
  <si>
    <t>16 et 17/3</t>
  </si>
  <si>
    <t>Tibor</t>
  </si>
  <si>
    <t>Meggiolaro</t>
  </si>
  <si>
    <t>Thibault</t>
  </si>
  <si>
    <t>Descloitres</t>
  </si>
  <si>
    <t>Antoine Gillet</t>
  </si>
  <si>
    <t>3/26</t>
  </si>
  <si>
    <t>3/25</t>
  </si>
  <si>
    <t>Caluire</t>
  </si>
  <si>
    <t>20/26</t>
  </si>
  <si>
    <t>12/26</t>
  </si>
  <si>
    <t>Aix En Pce</t>
  </si>
  <si>
    <t>23 et 24/3</t>
  </si>
  <si>
    <t>11/25</t>
  </si>
  <si>
    <t>PàM</t>
  </si>
  <si>
    <t>166/252</t>
  </si>
  <si>
    <t>76/252</t>
  </si>
  <si>
    <t>9/16</t>
  </si>
  <si>
    <t>2/11</t>
  </si>
  <si>
    <t>?/21</t>
  </si>
  <si>
    <t>1/212</t>
  </si>
  <si>
    <t>137/235</t>
  </si>
  <si>
    <t>70/235</t>
  </si>
  <si>
    <t>EOL Eq</t>
  </si>
  <si>
    <t>6 et 7/04</t>
  </si>
  <si>
    <t>Nikolas</t>
  </si>
  <si>
    <t>Rivet</t>
  </si>
  <si>
    <t>1/18</t>
  </si>
  <si>
    <t>Dax</t>
  </si>
  <si>
    <t>16/118 N2</t>
  </si>
  <si>
    <t>36/118 N1</t>
  </si>
  <si>
    <t>St P De Chandieu</t>
  </si>
  <si>
    <t>2/18</t>
  </si>
  <si>
    <t>9/18</t>
  </si>
  <si>
    <t>10/18</t>
  </si>
  <si>
    <t>11/18</t>
  </si>
  <si>
    <t>12/15</t>
  </si>
  <si>
    <t>14/15</t>
  </si>
  <si>
    <t>1/4</t>
  </si>
  <si>
    <t>Constantin Rey Coquais</t>
  </si>
  <si>
    <t>ARAMIS</t>
  </si>
  <si>
    <t>1 &amp; 2/06</t>
  </si>
  <si>
    <t>11/16</t>
  </si>
  <si>
    <t>Paul Blanc</t>
  </si>
  <si>
    <t>Nantes</t>
  </si>
  <si>
    <t>73/111</t>
  </si>
  <si>
    <t>Lyon</t>
  </si>
  <si>
    <t>9/105</t>
  </si>
  <si>
    <t>5/30</t>
  </si>
  <si>
    <t>15/29</t>
  </si>
  <si>
    <t>7/13</t>
  </si>
  <si>
    <t>7/10</t>
  </si>
  <si>
    <t>2/13</t>
  </si>
  <si>
    <t>6/10</t>
  </si>
  <si>
    <t>2/10</t>
  </si>
  <si>
    <t>7/12</t>
  </si>
  <si>
    <t>St Paul 3 Chateaux</t>
  </si>
  <si>
    <t>1/21</t>
  </si>
  <si>
    <t>5/19</t>
  </si>
  <si>
    <t>12/23</t>
  </si>
  <si>
    <t>2/23</t>
  </si>
  <si>
    <t>3/19</t>
  </si>
  <si>
    <t>Val d'europe</t>
  </si>
  <si>
    <t>14/36</t>
  </si>
  <si>
    <t>17/36</t>
  </si>
  <si>
    <t>CE Grenoble</t>
  </si>
  <si>
    <t>2/16</t>
  </si>
  <si>
    <t>9/15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</si>
</sst>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d\-mmm\-yy;@"/>
    <numFmt numFmtId="165" formatCode="0;\-0;;@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b/>
      <sz val="14"/>
      <color rgb="FF000000"/>
      <name val="Calibri"/>
      <scheme val="minor"/>
    </font>
    <font>
      <b/>
      <sz val="14"/>
      <name val="Calibri"/>
      <scheme val="minor"/>
    </font>
    <font>
      <b/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11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11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49" fontId="9" fillId="10" borderId="1" xfId="0" applyNumberFormat="1" applyFont="1" applyFill="1" applyBorder="1" applyAlignment="1">
      <alignment horizontal="center" vertical="center"/>
    </xf>
  </cellXfs>
  <cellStyles count="45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9"/>
  <sheetViews>
    <sheetView tabSelected="1" zoomScale="50" zoomScaleNormal="5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T15" sqref="T15"/>
    </sheetView>
  </sheetViews>
  <sheetFormatPr baseColWidth="10" defaultColWidth="10.796875" defaultRowHeight="18" x14ac:dyDescent="0.3"/>
  <cols>
    <col min="1" max="1" width="11.296875" style="7" customWidth="1"/>
    <col min="2" max="2" width="13.69921875" style="7" bestFit="1" customWidth="1"/>
    <col min="3" max="3" width="11.296875" style="7" customWidth="1"/>
    <col min="4" max="4" width="16" style="7" customWidth="1"/>
    <col min="5" max="5" width="12.796875" style="7" bestFit="1" customWidth="1"/>
    <col min="6" max="6" width="20.296875" style="7" bestFit="1" customWidth="1"/>
    <col min="7" max="7" width="16.796875" style="7" customWidth="1"/>
    <col min="8" max="8" width="14.296875" style="7" customWidth="1"/>
    <col min="9" max="9" width="14.8984375" style="7" customWidth="1"/>
    <col min="10" max="10" width="12.69921875" style="7" customWidth="1"/>
    <col min="11" max="11" width="15.296875" style="7" bestFit="1" customWidth="1"/>
    <col min="12" max="12" width="12.69921875" style="7" customWidth="1"/>
    <col min="13" max="13" width="15.69921875" style="7" customWidth="1"/>
    <col min="14" max="14" width="13.296875" style="7" bestFit="1" customWidth="1"/>
    <col min="15" max="15" width="14" style="7" bestFit="1" customWidth="1"/>
    <col min="16" max="16" width="16.5" style="7" bestFit="1" customWidth="1"/>
    <col min="17" max="17" width="12.296875" style="7" bestFit="1" customWidth="1"/>
    <col min="18" max="18" width="17.19921875" style="7" bestFit="1" customWidth="1"/>
    <col min="19" max="19" width="14.59765625" style="7" customWidth="1"/>
    <col min="20" max="20" width="14.3984375" style="7" customWidth="1"/>
    <col min="21" max="21" width="12.296875" style="7" bestFit="1" customWidth="1"/>
    <col min="22" max="22" width="13.09765625" style="7" customWidth="1"/>
    <col min="23" max="23" width="11.19921875" style="7" customWidth="1"/>
    <col min="24" max="26" width="13.296875" style="7" customWidth="1"/>
    <col min="27" max="27" width="12.796875" style="7" customWidth="1"/>
    <col min="28" max="28" width="14.5" style="8" customWidth="1"/>
    <col min="29" max="29" width="13.8984375" style="8" customWidth="1"/>
    <col min="30" max="30" width="13.09765625" style="8" customWidth="1"/>
    <col min="31" max="32" width="14" style="2" customWidth="1"/>
    <col min="33" max="34" width="14.796875" style="2" customWidth="1"/>
    <col min="35" max="35" width="11.796875" style="6" bestFit="1" customWidth="1"/>
    <col min="36" max="36" width="3.5" style="1" bestFit="1" customWidth="1"/>
    <col min="37" max="37" width="7.69921875" style="1" bestFit="1" customWidth="1"/>
    <col min="38" max="38" width="7.796875" style="1" bestFit="1" customWidth="1"/>
    <col min="39" max="16384" width="10.796875" style="1"/>
  </cols>
  <sheetData>
    <row r="1" spans="1:38" s="12" customFormat="1" ht="45" customHeight="1" x14ac:dyDescent="0.3">
      <c r="A1" s="11"/>
      <c r="B1" s="17"/>
      <c r="C1" s="17"/>
      <c r="D1" s="17">
        <v>43366</v>
      </c>
      <c r="E1" s="18" t="s">
        <v>24</v>
      </c>
      <c r="F1" s="18" t="s">
        <v>25</v>
      </c>
      <c r="G1" s="18">
        <v>43387</v>
      </c>
      <c r="H1" s="18" t="s">
        <v>37</v>
      </c>
      <c r="I1" s="18">
        <v>43407</v>
      </c>
      <c r="J1" s="18">
        <v>43415</v>
      </c>
      <c r="K1" s="18" t="s">
        <v>56</v>
      </c>
      <c r="L1" s="18">
        <v>43428</v>
      </c>
      <c r="M1" s="18">
        <v>43436</v>
      </c>
      <c r="N1" s="18">
        <v>43443</v>
      </c>
      <c r="O1" s="18">
        <v>43450</v>
      </c>
      <c r="P1" s="18">
        <v>43477</v>
      </c>
      <c r="Q1" s="18">
        <v>43485</v>
      </c>
      <c r="R1" s="18">
        <v>43492</v>
      </c>
      <c r="S1" s="18">
        <v>43498</v>
      </c>
      <c r="T1" s="18">
        <v>43499</v>
      </c>
      <c r="U1" s="18">
        <v>43513</v>
      </c>
      <c r="V1" s="18" t="s">
        <v>103</v>
      </c>
      <c r="W1" s="18" t="s">
        <v>115</v>
      </c>
      <c r="X1" s="18">
        <v>43555</v>
      </c>
      <c r="Y1" s="18" t="s">
        <v>127</v>
      </c>
      <c r="Z1" s="18">
        <v>43593</v>
      </c>
      <c r="AA1" s="18">
        <v>43596</v>
      </c>
      <c r="AB1" s="18">
        <v>43604</v>
      </c>
      <c r="AC1" s="34">
        <v>43610</v>
      </c>
      <c r="AD1" s="11">
        <v>43615</v>
      </c>
      <c r="AE1" s="11" t="s">
        <v>144</v>
      </c>
      <c r="AF1" s="11">
        <v>43631</v>
      </c>
      <c r="AG1" s="11">
        <v>43638</v>
      </c>
      <c r="AH1" s="11">
        <v>43639</v>
      </c>
      <c r="AI1" s="10" t="s">
        <v>12</v>
      </c>
      <c r="AJ1" s="10" t="s">
        <v>13</v>
      </c>
      <c r="AK1" s="10" t="s">
        <v>8</v>
      </c>
      <c r="AL1" s="10" t="s">
        <v>9</v>
      </c>
    </row>
    <row r="2" spans="1:38" s="5" customFormat="1" ht="45" customHeight="1" x14ac:dyDescent="0.3">
      <c r="A2" s="3" t="s">
        <v>6</v>
      </c>
      <c r="B2" s="3" t="s">
        <v>7</v>
      </c>
      <c r="C2" s="3" t="s">
        <v>5</v>
      </c>
      <c r="D2" s="33" t="s">
        <v>20</v>
      </c>
      <c r="E2" s="19" t="s">
        <v>23</v>
      </c>
      <c r="F2" s="19" t="s">
        <v>19</v>
      </c>
      <c r="G2" s="19" t="s">
        <v>26</v>
      </c>
      <c r="H2" s="33" t="s">
        <v>38</v>
      </c>
      <c r="I2" s="38" t="s">
        <v>168</v>
      </c>
      <c r="J2" s="19" t="s">
        <v>57</v>
      </c>
      <c r="K2" s="19" t="s">
        <v>58</v>
      </c>
      <c r="L2" s="33" t="s">
        <v>65</v>
      </c>
      <c r="M2" s="19" t="s">
        <v>62</v>
      </c>
      <c r="N2" s="33" t="s">
        <v>63</v>
      </c>
      <c r="O2" s="19" t="s">
        <v>64</v>
      </c>
      <c r="P2" s="19" t="s">
        <v>75</v>
      </c>
      <c r="Q2" s="19" t="s">
        <v>95</v>
      </c>
      <c r="R2" s="19" t="s">
        <v>96</v>
      </c>
      <c r="S2" s="35" t="s">
        <v>165</v>
      </c>
      <c r="T2" s="36" t="s">
        <v>165</v>
      </c>
      <c r="U2" s="19" t="s">
        <v>102</v>
      </c>
      <c r="V2" s="19" t="s">
        <v>111</v>
      </c>
      <c r="W2" s="19" t="s">
        <v>114</v>
      </c>
      <c r="X2" s="19" t="s">
        <v>117</v>
      </c>
      <c r="Y2" s="33" t="s">
        <v>126</v>
      </c>
      <c r="Z2" s="19" t="s">
        <v>159</v>
      </c>
      <c r="AA2" s="19" t="s">
        <v>131</v>
      </c>
      <c r="AB2" s="20" t="s">
        <v>134</v>
      </c>
      <c r="AC2" s="20" t="s">
        <v>65</v>
      </c>
      <c r="AD2" s="3" t="s">
        <v>147</v>
      </c>
      <c r="AE2" s="33" t="s">
        <v>143</v>
      </c>
      <c r="AF2" s="3" t="s">
        <v>149</v>
      </c>
      <c r="AG2" s="3" t="s">
        <v>19</v>
      </c>
      <c r="AH2" s="33" t="s">
        <v>19</v>
      </c>
      <c r="AI2" s="9"/>
      <c r="AJ2" s="4"/>
      <c r="AK2" s="4"/>
      <c r="AL2" s="4"/>
    </row>
    <row r="3" spans="1:38" s="13" customFormat="1" ht="45" customHeight="1" x14ac:dyDescent="0.3">
      <c r="A3" s="21" t="s">
        <v>76</v>
      </c>
      <c r="B3" s="21" t="s">
        <v>77</v>
      </c>
      <c r="C3" s="21" t="s">
        <v>45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 t="s">
        <v>89</v>
      </c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3" t="s">
        <v>138</v>
      </c>
      <c r="AC3" s="22"/>
      <c r="AD3" s="22"/>
      <c r="AE3" s="22"/>
      <c r="AF3" s="22"/>
      <c r="AG3" s="22"/>
      <c r="AH3" s="22"/>
      <c r="AI3" s="39">
        <f>SUM(AJ3:AL3)</f>
        <v>0</v>
      </c>
      <c r="AJ3" s="40">
        <f>COUNTIF(D3:AH3,"1/*")</f>
        <v>0</v>
      </c>
      <c r="AK3" s="40">
        <f>COUNTIF(D3:AH3,"2/*")</f>
        <v>0</v>
      </c>
      <c r="AL3" s="40">
        <f>COUNTIF(D3:AH3,"3/*")</f>
        <v>0</v>
      </c>
    </row>
    <row r="4" spans="1:38" s="13" customFormat="1" ht="45" customHeight="1" x14ac:dyDescent="0.3">
      <c r="A4" s="24" t="s">
        <v>10</v>
      </c>
      <c r="B4" s="24" t="s">
        <v>11</v>
      </c>
      <c r="C4" s="24" t="s">
        <v>15</v>
      </c>
      <c r="D4" s="25" t="s">
        <v>18</v>
      </c>
      <c r="E4" s="26" t="s">
        <v>27</v>
      </c>
      <c r="F4" s="22"/>
      <c r="G4" s="22"/>
      <c r="H4" s="22"/>
      <c r="I4" s="22"/>
      <c r="J4" s="22"/>
      <c r="K4" s="23" t="s">
        <v>59</v>
      </c>
      <c r="L4" s="22"/>
      <c r="M4" s="23" t="s">
        <v>69</v>
      </c>
      <c r="N4" s="22"/>
      <c r="O4" s="22"/>
      <c r="P4" s="22"/>
      <c r="Q4" s="22"/>
      <c r="R4" s="22"/>
      <c r="S4" s="22"/>
      <c r="T4" s="22"/>
      <c r="U4" s="23" t="s">
        <v>122</v>
      </c>
      <c r="V4" s="22"/>
      <c r="W4" s="23" t="s">
        <v>118</v>
      </c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39">
        <f t="shared" ref="AI4:AI26" si="0">SUM(AJ4:AL4)</f>
        <v>1</v>
      </c>
      <c r="AJ4" s="40">
        <f t="shared" ref="AJ4:AJ26" si="1">COUNTIF(D4:AH4,"1/*")</f>
        <v>1</v>
      </c>
      <c r="AK4" s="40">
        <f t="shared" ref="AK4:AK26" si="2">COUNTIF(D4:AH4,"2/*")</f>
        <v>0</v>
      </c>
      <c r="AL4" s="40">
        <f t="shared" ref="AL4:AL26" si="3">COUNTIF(D4:AH4,"3/*")</f>
        <v>0</v>
      </c>
    </row>
    <row r="5" spans="1:38" s="13" customFormat="1" ht="45" customHeight="1" x14ac:dyDescent="0.3">
      <c r="A5" s="21" t="s">
        <v>10</v>
      </c>
      <c r="B5" s="21" t="s">
        <v>11</v>
      </c>
      <c r="C5" s="21" t="s">
        <v>30</v>
      </c>
      <c r="D5" s="22"/>
      <c r="E5" s="22"/>
      <c r="F5" s="26" t="s">
        <v>31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3" t="s">
        <v>148</v>
      </c>
      <c r="AE5" s="22"/>
      <c r="AF5" s="22"/>
      <c r="AG5" s="22"/>
      <c r="AH5" s="22"/>
      <c r="AI5" s="39">
        <f t="shared" si="0"/>
        <v>0</v>
      </c>
      <c r="AJ5" s="40">
        <f t="shared" si="1"/>
        <v>0</v>
      </c>
      <c r="AK5" s="40">
        <f t="shared" si="2"/>
        <v>0</v>
      </c>
      <c r="AL5" s="40">
        <f t="shared" si="3"/>
        <v>0</v>
      </c>
    </row>
    <row r="6" spans="1:38" s="13" customFormat="1" ht="45" customHeight="1" x14ac:dyDescent="0.3">
      <c r="A6" s="24" t="s">
        <v>46</v>
      </c>
      <c r="B6" s="24" t="s">
        <v>81</v>
      </c>
      <c r="C6" s="24" t="s">
        <v>80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7" t="s">
        <v>91</v>
      </c>
      <c r="Q6" s="22"/>
      <c r="R6" s="22"/>
      <c r="S6" s="22"/>
      <c r="T6" s="22"/>
      <c r="U6" s="22"/>
      <c r="V6" s="22"/>
      <c r="W6" s="22"/>
      <c r="X6" s="22"/>
      <c r="Y6" s="25" t="s">
        <v>130</v>
      </c>
      <c r="Z6" s="22"/>
      <c r="AA6" s="22"/>
      <c r="AB6" s="28" t="s">
        <v>52</v>
      </c>
      <c r="AC6" s="22"/>
      <c r="AD6" s="22"/>
      <c r="AE6" s="22"/>
      <c r="AF6" s="22"/>
      <c r="AG6" s="22"/>
      <c r="AH6" s="22"/>
      <c r="AI6" s="39">
        <f t="shared" si="0"/>
        <v>3</v>
      </c>
      <c r="AJ6" s="40">
        <f t="shared" si="1"/>
        <v>1</v>
      </c>
      <c r="AK6" s="40">
        <f t="shared" si="2"/>
        <v>1</v>
      </c>
      <c r="AL6" s="40">
        <f t="shared" si="3"/>
        <v>1</v>
      </c>
    </row>
    <row r="7" spans="1:38" s="13" customFormat="1" ht="45" customHeight="1" x14ac:dyDescent="0.3">
      <c r="A7" s="21" t="s">
        <v>14</v>
      </c>
      <c r="B7" s="21" t="s">
        <v>2</v>
      </c>
      <c r="C7" s="21" t="s">
        <v>21</v>
      </c>
      <c r="D7" s="26" t="s">
        <v>22</v>
      </c>
      <c r="E7" s="22"/>
      <c r="F7" s="22"/>
      <c r="G7" s="22"/>
      <c r="H7" s="23" t="s">
        <v>50</v>
      </c>
      <c r="I7" s="22"/>
      <c r="J7" s="22"/>
      <c r="K7" s="22"/>
      <c r="L7" s="23" t="s">
        <v>66</v>
      </c>
      <c r="M7" s="22"/>
      <c r="N7" s="22"/>
      <c r="O7" s="22"/>
      <c r="P7" s="22"/>
      <c r="Q7" s="22"/>
      <c r="R7" s="23" t="s">
        <v>100</v>
      </c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39">
        <f t="shared" si="0"/>
        <v>0</v>
      </c>
      <c r="AJ7" s="40">
        <f t="shared" si="1"/>
        <v>0</v>
      </c>
      <c r="AK7" s="40">
        <f t="shared" si="2"/>
        <v>0</v>
      </c>
      <c r="AL7" s="40">
        <f t="shared" si="3"/>
        <v>0</v>
      </c>
    </row>
    <row r="8" spans="1:38" s="13" customFormat="1" ht="45" customHeight="1" x14ac:dyDescent="0.3">
      <c r="A8" s="21" t="s">
        <v>32</v>
      </c>
      <c r="B8" s="21" t="s">
        <v>2</v>
      </c>
      <c r="C8" s="24" t="s">
        <v>33</v>
      </c>
      <c r="D8" s="22"/>
      <c r="E8" s="22"/>
      <c r="F8" s="22"/>
      <c r="G8" s="23" t="s">
        <v>34</v>
      </c>
      <c r="H8" s="23" t="s">
        <v>51</v>
      </c>
      <c r="I8" s="22"/>
      <c r="J8" s="22"/>
      <c r="K8" s="22"/>
      <c r="L8" s="22"/>
      <c r="M8" s="22"/>
      <c r="N8" s="22"/>
      <c r="O8" s="23" t="s">
        <v>72</v>
      </c>
      <c r="P8" s="22"/>
      <c r="Q8" s="23" t="s">
        <v>97</v>
      </c>
      <c r="R8" s="22"/>
      <c r="S8" s="22"/>
      <c r="T8" s="22"/>
      <c r="U8" s="22"/>
      <c r="V8" s="28" t="s">
        <v>109</v>
      </c>
      <c r="W8" s="22"/>
      <c r="X8" s="23" t="s">
        <v>124</v>
      </c>
      <c r="Y8" s="29" t="s">
        <v>18</v>
      </c>
      <c r="Z8" s="23" t="s">
        <v>162</v>
      </c>
      <c r="AA8" s="22"/>
      <c r="AB8" s="23" t="s">
        <v>136</v>
      </c>
      <c r="AC8" s="22"/>
      <c r="AD8" s="22"/>
      <c r="AE8" s="23" t="s">
        <v>145</v>
      </c>
      <c r="AF8" s="22"/>
      <c r="AG8" s="22"/>
      <c r="AH8" s="22"/>
      <c r="AI8" s="39">
        <f t="shared" si="0"/>
        <v>2</v>
      </c>
      <c r="AJ8" s="40">
        <f t="shared" si="1"/>
        <v>1</v>
      </c>
      <c r="AK8" s="40">
        <f t="shared" si="2"/>
        <v>0</v>
      </c>
      <c r="AL8" s="40">
        <f t="shared" si="3"/>
        <v>1</v>
      </c>
    </row>
    <row r="9" spans="1:38" s="13" customFormat="1" ht="45" customHeight="1" x14ac:dyDescent="0.3">
      <c r="A9" s="21" t="s">
        <v>49</v>
      </c>
      <c r="B9" s="21" t="s">
        <v>2</v>
      </c>
      <c r="C9" s="24" t="s">
        <v>45</v>
      </c>
      <c r="D9" s="22"/>
      <c r="E9" s="22"/>
      <c r="F9" s="22"/>
      <c r="G9" s="22"/>
      <c r="H9" s="30" t="s">
        <v>52</v>
      </c>
      <c r="I9" s="22"/>
      <c r="J9" s="23" t="s">
        <v>120</v>
      </c>
      <c r="K9" s="22"/>
      <c r="L9" s="22"/>
      <c r="M9" s="22"/>
      <c r="N9" s="29" t="s">
        <v>71</v>
      </c>
      <c r="O9" s="22"/>
      <c r="P9" s="23" t="s">
        <v>87</v>
      </c>
      <c r="Q9" s="22"/>
      <c r="R9" s="23" t="s">
        <v>50</v>
      </c>
      <c r="S9" s="22"/>
      <c r="T9" s="22"/>
      <c r="U9" s="22"/>
      <c r="V9" s="28" t="s">
        <v>110</v>
      </c>
      <c r="W9" s="22"/>
      <c r="X9" s="22"/>
      <c r="Y9" s="22"/>
      <c r="Z9" s="23" t="s">
        <v>162</v>
      </c>
      <c r="AA9" s="22"/>
      <c r="AB9" s="23" t="s">
        <v>137</v>
      </c>
      <c r="AC9" s="22"/>
      <c r="AD9" s="22"/>
      <c r="AE9" s="22"/>
      <c r="AF9" s="27" t="s">
        <v>155</v>
      </c>
      <c r="AG9" s="22"/>
      <c r="AH9" s="22"/>
      <c r="AI9" s="39">
        <f t="shared" si="0"/>
        <v>4</v>
      </c>
      <c r="AJ9" s="40">
        <f t="shared" si="1"/>
        <v>1</v>
      </c>
      <c r="AK9" s="40">
        <f t="shared" si="2"/>
        <v>1</v>
      </c>
      <c r="AL9" s="40">
        <f t="shared" si="3"/>
        <v>2</v>
      </c>
    </row>
    <row r="10" spans="1:38" s="13" customFormat="1" ht="45" customHeight="1" x14ac:dyDescent="0.3">
      <c r="A10" s="24" t="s">
        <v>32</v>
      </c>
      <c r="B10" s="24" t="s">
        <v>2</v>
      </c>
      <c r="C10" s="24" t="s">
        <v>15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 t="s">
        <v>101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39">
        <f t="shared" si="0"/>
        <v>0</v>
      </c>
      <c r="AJ10" s="40">
        <f t="shared" si="1"/>
        <v>0</v>
      </c>
      <c r="AK10" s="40">
        <f t="shared" si="2"/>
        <v>0</v>
      </c>
      <c r="AL10" s="40">
        <f t="shared" si="3"/>
        <v>0</v>
      </c>
    </row>
    <row r="11" spans="1:38" s="13" customFormat="1" ht="45" customHeight="1" x14ac:dyDescent="0.3">
      <c r="A11" s="24" t="s">
        <v>46</v>
      </c>
      <c r="B11" s="24" t="s">
        <v>47</v>
      </c>
      <c r="C11" s="24" t="s">
        <v>45</v>
      </c>
      <c r="D11" s="22"/>
      <c r="E11" s="22"/>
      <c r="F11" s="22"/>
      <c r="G11" s="22"/>
      <c r="H11" s="30" t="s">
        <v>52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39">
        <f t="shared" si="0"/>
        <v>1</v>
      </c>
      <c r="AJ11" s="40">
        <f t="shared" si="1"/>
        <v>0</v>
      </c>
      <c r="AK11" s="40">
        <f t="shared" si="2"/>
        <v>0</v>
      </c>
      <c r="AL11" s="40">
        <f t="shared" si="3"/>
        <v>1</v>
      </c>
    </row>
    <row r="12" spans="1:38" s="13" customFormat="1" ht="45" customHeight="1" x14ac:dyDescent="0.3">
      <c r="A12" s="24" t="s">
        <v>106</v>
      </c>
      <c r="B12" s="24" t="s">
        <v>107</v>
      </c>
      <c r="C12" s="24" t="s">
        <v>33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 t="s">
        <v>113</v>
      </c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39">
        <f t="shared" si="0"/>
        <v>0</v>
      </c>
      <c r="AJ12" s="40">
        <f t="shared" si="1"/>
        <v>0</v>
      </c>
      <c r="AK12" s="40">
        <f t="shared" si="2"/>
        <v>0</v>
      </c>
      <c r="AL12" s="40">
        <f t="shared" si="3"/>
        <v>0</v>
      </c>
    </row>
    <row r="13" spans="1:38" s="13" customFormat="1" ht="45" customHeight="1" x14ac:dyDescent="0.3">
      <c r="A13" s="24" t="s">
        <v>84</v>
      </c>
      <c r="B13" s="24" t="s">
        <v>83</v>
      </c>
      <c r="C13" s="21" t="s">
        <v>80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 t="s">
        <v>93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3" t="s">
        <v>156</v>
      </c>
      <c r="AG13" s="22"/>
      <c r="AH13" s="22"/>
      <c r="AI13" s="39">
        <f t="shared" si="0"/>
        <v>0</v>
      </c>
      <c r="AJ13" s="40">
        <f t="shared" si="1"/>
        <v>0</v>
      </c>
      <c r="AK13" s="40">
        <f t="shared" si="2"/>
        <v>0</v>
      </c>
      <c r="AL13" s="40">
        <f t="shared" si="3"/>
        <v>0</v>
      </c>
    </row>
    <row r="14" spans="1:38" s="13" customFormat="1" ht="45" customHeight="1" x14ac:dyDescent="0.3">
      <c r="A14" s="21" t="s">
        <v>0</v>
      </c>
      <c r="B14" s="21" t="s">
        <v>1</v>
      </c>
      <c r="C14" s="21" t="s">
        <v>15</v>
      </c>
      <c r="D14" s="22"/>
      <c r="E14" s="26" t="s">
        <v>29</v>
      </c>
      <c r="F14" s="22"/>
      <c r="G14" s="31" t="s">
        <v>36</v>
      </c>
      <c r="H14" s="22"/>
      <c r="I14" s="26" t="s">
        <v>55</v>
      </c>
      <c r="J14" s="22"/>
      <c r="K14" s="23" t="s">
        <v>61</v>
      </c>
      <c r="L14" s="22"/>
      <c r="M14" s="23" t="s">
        <v>67</v>
      </c>
      <c r="N14" s="22"/>
      <c r="O14" s="22"/>
      <c r="P14" s="22"/>
      <c r="Q14" s="22"/>
      <c r="R14" s="22"/>
      <c r="S14" s="37" t="s">
        <v>166</v>
      </c>
      <c r="T14" s="37" t="s">
        <v>170</v>
      </c>
      <c r="U14" s="22"/>
      <c r="V14" s="22"/>
      <c r="W14" s="23" t="s">
        <v>119</v>
      </c>
      <c r="X14" s="22"/>
      <c r="Y14" s="22"/>
      <c r="Z14" s="22"/>
      <c r="AA14" s="23" t="s">
        <v>133</v>
      </c>
      <c r="AB14" s="22"/>
      <c r="AC14" s="22"/>
      <c r="AD14" s="22"/>
      <c r="AE14" s="22"/>
      <c r="AF14" s="22"/>
      <c r="AG14" s="22"/>
      <c r="AH14" s="22"/>
      <c r="AI14" s="39">
        <f t="shared" si="0"/>
        <v>1</v>
      </c>
      <c r="AJ14" s="40">
        <f t="shared" si="1"/>
        <v>0</v>
      </c>
      <c r="AK14" s="40">
        <f t="shared" si="2"/>
        <v>1</v>
      </c>
      <c r="AL14" s="40">
        <f t="shared" si="3"/>
        <v>0</v>
      </c>
    </row>
    <row r="15" spans="1:38" s="13" customFormat="1" ht="45" customHeight="1" x14ac:dyDescent="0.3">
      <c r="A15" s="24" t="s">
        <v>43</v>
      </c>
      <c r="B15" s="24" t="s">
        <v>1</v>
      </c>
      <c r="C15" s="24" t="s">
        <v>44</v>
      </c>
      <c r="D15" s="22"/>
      <c r="E15" s="22"/>
      <c r="F15" s="22"/>
      <c r="G15" s="22"/>
      <c r="H15" s="23" t="s">
        <v>50</v>
      </c>
      <c r="I15" s="22"/>
      <c r="J15" s="22"/>
      <c r="K15" s="22"/>
      <c r="L15" s="23" t="s">
        <v>66</v>
      </c>
      <c r="M15" s="22"/>
      <c r="N15" s="22"/>
      <c r="O15" s="22"/>
      <c r="P15" s="22"/>
      <c r="Q15" s="22"/>
      <c r="R15" s="22"/>
      <c r="S15" s="37" t="s">
        <v>167</v>
      </c>
      <c r="T15" s="37" t="s">
        <v>170</v>
      </c>
      <c r="U15" s="22"/>
      <c r="V15" s="22"/>
      <c r="W15" s="22"/>
      <c r="X15" s="22"/>
      <c r="Y15" s="22"/>
      <c r="Z15" s="22"/>
      <c r="AA15" s="22"/>
      <c r="AB15" s="22"/>
      <c r="AC15" s="23" t="s">
        <v>158</v>
      </c>
      <c r="AD15" s="22"/>
      <c r="AE15" s="22"/>
      <c r="AF15" s="22"/>
      <c r="AG15" s="22"/>
      <c r="AH15" s="22"/>
      <c r="AI15" s="39">
        <f t="shared" si="0"/>
        <v>0</v>
      </c>
      <c r="AJ15" s="40">
        <f t="shared" si="1"/>
        <v>0</v>
      </c>
      <c r="AK15" s="40">
        <f t="shared" si="2"/>
        <v>0</v>
      </c>
      <c r="AL15" s="40">
        <f t="shared" si="3"/>
        <v>0</v>
      </c>
    </row>
    <row r="16" spans="1:38" s="13" customFormat="1" ht="45" customHeight="1" x14ac:dyDescent="0.3">
      <c r="A16" s="24" t="s">
        <v>85</v>
      </c>
      <c r="B16" s="24" t="s">
        <v>86</v>
      </c>
      <c r="C16" s="24" t="s">
        <v>80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 t="s">
        <v>94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3" t="s">
        <v>139</v>
      </c>
      <c r="AC16" s="22"/>
      <c r="AD16" s="22"/>
      <c r="AE16" s="22"/>
      <c r="AF16" s="22"/>
      <c r="AG16" s="22"/>
      <c r="AH16" s="22"/>
      <c r="AI16" s="39">
        <f t="shared" si="0"/>
        <v>0</v>
      </c>
      <c r="AJ16" s="40">
        <f t="shared" si="1"/>
        <v>0</v>
      </c>
      <c r="AK16" s="40">
        <f t="shared" si="2"/>
        <v>0</v>
      </c>
      <c r="AL16" s="40">
        <f t="shared" si="3"/>
        <v>0</v>
      </c>
    </row>
    <row r="17" spans="1:38" s="13" customFormat="1" ht="45" customHeight="1" x14ac:dyDescent="0.3">
      <c r="A17" s="24" t="s">
        <v>41</v>
      </c>
      <c r="B17" s="24" t="s">
        <v>42</v>
      </c>
      <c r="C17" s="24" t="s">
        <v>33</v>
      </c>
      <c r="D17" s="22"/>
      <c r="E17" s="22"/>
      <c r="F17" s="22"/>
      <c r="G17" s="22"/>
      <c r="H17" s="28" t="s">
        <v>53</v>
      </c>
      <c r="I17" s="22"/>
      <c r="J17" s="29" t="s">
        <v>18</v>
      </c>
      <c r="K17" s="22"/>
      <c r="L17" s="22"/>
      <c r="M17" s="22"/>
      <c r="N17" s="22"/>
      <c r="O17" s="23" t="s">
        <v>74</v>
      </c>
      <c r="P17" s="22"/>
      <c r="Q17" s="27" t="s">
        <v>99</v>
      </c>
      <c r="R17" s="22"/>
      <c r="S17" s="22"/>
      <c r="T17" s="22"/>
      <c r="U17" s="22"/>
      <c r="V17" s="22"/>
      <c r="W17" s="22"/>
      <c r="X17" s="29" t="s">
        <v>123</v>
      </c>
      <c r="Y17" s="29" t="s">
        <v>18</v>
      </c>
      <c r="Z17" s="22"/>
      <c r="AA17" s="22"/>
      <c r="AB17" s="22"/>
      <c r="AC17" s="22"/>
      <c r="AD17" s="22"/>
      <c r="AE17" s="41" t="s">
        <v>169</v>
      </c>
      <c r="AF17" s="22"/>
      <c r="AG17" s="23" t="s">
        <v>150</v>
      </c>
      <c r="AH17" s="23" t="s">
        <v>151</v>
      </c>
      <c r="AI17" s="39">
        <f t="shared" si="0"/>
        <v>6</v>
      </c>
      <c r="AJ17" s="40">
        <f t="shared" si="1"/>
        <v>3</v>
      </c>
      <c r="AK17" s="40">
        <f t="shared" si="2"/>
        <v>2</v>
      </c>
      <c r="AL17" s="40">
        <f t="shared" si="3"/>
        <v>1</v>
      </c>
    </row>
    <row r="18" spans="1:38" s="13" customFormat="1" ht="45" customHeight="1" x14ac:dyDescent="0.3">
      <c r="A18" s="21" t="s">
        <v>41</v>
      </c>
      <c r="B18" s="21" t="s">
        <v>42</v>
      </c>
      <c r="C18" s="24" t="s">
        <v>45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9" t="s">
        <v>71</v>
      </c>
      <c r="O18" s="22"/>
      <c r="P18" s="22"/>
      <c r="Q18" s="22"/>
      <c r="R18" s="22"/>
      <c r="S18" s="22"/>
      <c r="T18" s="22"/>
      <c r="U18" s="22"/>
      <c r="V18" s="29" t="s">
        <v>18</v>
      </c>
      <c r="W18" s="22"/>
      <c r="X18" s="22"/>
      <c r="Y18" s="22"/>
      <c r="Z18" s="22"/>
      <c r="AA18" s="22"/>
      <c r="AB18" s="29" t="s">
        <v>141</v>
      </c>
      <c r="AC18" s="22"/>
      <c r="AD18" s="22"/>
      <c r="AE18" s="22"/>
      <c r="AF18" s="22"/>
      <c r="AG18" s="22"/>
      <c r="AH18" s="22"/>
      <c r="AI18" s="39">
        <f t="shared" si="0"/>
        <v>3</v>
      </c>
      <c r="AJ18" s="40">
        <f t="shared" si="1"/>
        <v>3</v>
      </c>
      <c r="AK18" s="40">
        <f t="shared" si="2"/>
        <v>0</v>
      </c>
      <c r="AL18" s="40">
        <f t="shared" si="3"/>
        <v>0</v>
      </c>
    </row>
    <row r="19" spans="1:38" s="13" customFormat="1" ht="45" customHeight="1" x14ac:dyDescent="0.3">
      <c r="A19" s="21" t="s">
        <v>0</v>
      </c>
      <c r="B19" s="21" t="s">
        <v>48</v>
      </c>
      <c r="C19" s="21" t="s">
        <v>45</v>
      </c>
      <c r="D19" s="22"/>
      <c r="E19" s="22"/>
      <c r="F19" s="22"/>
      <c r="G19" s="22"/>
      <c r="H19" s="30" t="s">
        <v>52</v>
      </c>
      <c r="I19" s="22"/>
      <c r="J19" s="22"/>
      <c r="K19" s="22"/>
      <c r="L19" s="22"/>
      <c r="M19" s="22"/>
      <c r="N19" s="29" t="s">
        <v>71</v>
      </c>
      <c r="O19" s="22"/>
      <c r="P19" s="23" t="s">
        <v>88</v>
      </c>
      <c r="Q19" s="22"/>
      <c r="R19" s="22"/>
      <c r="S19" s="22"/>
      <c r="T19" s="22"/>
      <c r="U19" s="22"/>
      <c r="V19" s="23" t="s">
        <v>116</v>
      </c>
      <c r="W19" s="22"/>
      <c r="X19" s="22"/>
      <c r="Y19" s="22"/>
      <c r="Z19" s="29" t="s">
        <v>160</v>
      </c>
      <c r="AA19" s="22"/>
      <c r="AB19" s="27" t="s">
        <v>135</v>
      </c>
      <c r="AC19" s="22"/>
      <c r="AD19" s="22"/>
      <c r="AE19" s="22"/>
      <c r="AF19" s="23" t="s">
        <v>153</v>
      </c>
      <c r="AG19" s="22"/>
      <c r="AH19" s="22"/>
      <c r="AI19" s="39">
        <f t="shared" si="0"/>
        <v>4</v>
      </c>
      <c r="AJ19" s="40">
        <f t="shared" si="1"/>
        <v>2</v>
      </c>
      <c r="AK19" s="40">
        <f t="shared" si="2"/>
        <v>1</v>
      </c>
      <c r="AL19" s="40">
        <f t="shared" si="3"/>
        <v>1</v>
      </c>
    </row>
    <row r="20" spans="1:38" s="13" customFormat="1" ht="45" customHeight="1" x14ac:dyDescent="0.3">
      <c r="A20" s="21" t="s">
        <v>0</v>
      </c>
      <c r="B20" s="21" t="s">
        <v>82</v>
      </c>
      <c r="C20" s="21" t="s">
        <v>80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 t="s">
        <v>92</v>
      </c>
      <c r="Q20" s="22"/>
      <c r="R20" s="22"/>
      <c r="S20" s="22"/>
      <c r="T20" s="22"/>
      <c r="U20" s="22"/>
      <c r="V20" s="22"/>
      <c r="W20" s="22"/>
      <c r="X20" s="22"/>
      <c r="Y20" s="22"/>
      <c r="Z20" s="23" t="s">
        <v>161</v>
      </c>
      <c r="AA20" s="22"/>
      <c r="AB20" s="23" t="s">
        <v>140</v>
      </c>
      <c r="AC20" s="22"/>
      <c r="AD20" s="22"/>
      <c r="AE20" s="22"/>
      <c r="AF20" s="23" t="s">
        <v>154</v>
      </c>
      <c r="AG20" s="22"/>
      <c r="AH20" s="22"/>
      <c r="AI20" s="39">
        <f t="shared" si="0"/>
        <v>0</v>
      </c>
      <c r="AJ20" s="40">
        <f t="shared" si="1"/>
        <v>0</v>
      </c>
      <c r="AK20" s="40">
        <f t="shared" si="2"/>
        <v>0</v>
      </c>
      <c r="AL20" s="40">
        <f t="shared" si="3"/>
        <v>0</v>
      </c>
    </row>
    <row r="21" spans="1:38" s="13" customFormat="1" ht="45" customHeight="1" x14ac:dyDescent="0.3">
      <c r="A21" s="24" t="s">
        <v>39</v>
      </c>
      <c r="B21" s="24" t="s">
        <v>40</v>
      </c>
      <c r="C21" s="24" t="s">
        <v>33</v>
      </c>
      <c r="D21" s="22"/>
      <c r="E21" s="22"/>
      <c r="F21" s="22"/>
      <c r="G21" s="22"/>
      <c r="H21" s="23" t="s">
        <v>54</v>
      </c>
      <c r="I21" s="22"/>
      <c r="J21" s="27" t="s">
        <v>121</v>
      </c>
      <c r="K21" s="22"/>
      <c r="L21" s="22"/>
      <c r="M21" s="22"/>
      <c r="N21" s="22"/>
      <c r="O21" s="23" t="s">
        <v>73</v>
      </c>
      <c r="P21" s="22"/>
      <c r="Q21" s="23" t="s">
        <v>98</v>
      </c>
      <c r="R21" s="22"/>
      <c r="S21" s="22"/>
      <c r="T21" s="22"/>
      <c r="U21" s="22"/>
      <c r="V21" s="22"/>
      <c r="W21" s="22"/>
      <c r="X21" s="23" t="s">
        <v>125</v>
      </c>
      <c r="Y21" s="29" t="s">
        <v>18</v>
      </c>
      <c r="Z21" s="27" t="s">
        <v>163</v>
      </c>
      <c r="AA21" s="22"/>
      <c r="AB21" s="27" t="s">
        <v>135</v>
      </c>
      <c r="AC21" s="22"/>
      <c r="AD21" s="22"/>
      <c r="AE21" s="23" t="s">
        <v>145</v>
      </c>
      <c r="AF21" s="22"/>
      <c r="AG21" s="22"/>
      <c r="AH21" s="23" t="s">
        <v>152</v>
      </c>
      <c r="AI21" s="39">
        <f t="shared" si="0"/>
        <v>4</v>
      </c>
      <c r="AJ21" s="40">
        <f t="shared" si="1"/>
        <v>1</v>
      </c>
      <c r="AK21" s="40">
        <f t="shared" si="2"/>
        <v>3</v>
      </c>
      <c r="AL21" s="40">
        <f t="shared" si="3"/>
        <v>0</v>
      </c>
    </row>
    <row r="22" spans="1:38" s="13" customFormat="1" ht="45" customHeight="1" x14ac:dyDescent="0.3">
      <c r="A22" s="24" t="s">
        <v>104</v>
      </c>
      <c r="B22" s="24" t="s">
        <v>105</v>
      </c>
      <c r="C22" s="24" t="s">
        <v>33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3" t="s">
        <v>112</v>
      </c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39">
        <f t="shared" si="0"/>
        <v>0</v>
      </c>
      <c r="AJ22" s="40">
        <f t="shared" si="1"/>
        <v>0</v>
      </c>
      <c r="AK22" s="40">
        <f t="shared" si="2"/>
        <v>0</v>
      </c>
      <c r="AL22" s="40">
        <f t="shared" si="3"/>
        <v>0</v>
      </c>
    </row>
    <row r="23" spans="1:38" s="13" customFormat="1" ht="45" customHeight="1" x14ac:dyDescent="0.3">
      <c r="A23" s="24" t="s">
        <v>3</v>
      </c>
      <c r="B23" s="24" t="s">
        <v>4</v>
      </c>
      <c r="C23" s="24" t="s">
        <v>15</v>
      </c>
      <c r="D23" s="25" t="s">
        <v>18</v>
      </c>
      <c r="E23" s="26" t="s">
        <v>28</v>
      </c>
      <c r="F23" s="22"/>
      <c r="G23" s="25" t="s">
        <v>35</v>
      </c>
      <c r="H23" s="22"/>
      <c r="I23" s="22"/>
      <c r="J23" s="22"/>
      <c r="K23" s="23" t="s">
        <v>60</v>
      </c>
      <c r="L23" s="22"/>
      <c r="M23" s="23" t="s">
        <v>68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 t="s">
        <v>132</v>
      </c>
      <c r="AB23" s="22"/>
      <c r="AC23" s="22"/>
      <c r="AD23" s="22"/>
      <c r="AE23" s="22"/>
      <c r="AF23" s="22"/>
      <c r="AG23" s="22"/>
      <c r="AH23" s="22"/>
      <c r="AI23" s="39">
        <f t="shared" si="0"/>
        <v>2</v>
      </c>
      <c r="AJ23" s="40">
        <f t="shared" si="1"/>
        <v>2</v>
      </c>
      <c r="AK23" s="40">
        <f t="shared" si="2"/>
        <v>0</v>
      </c>
      <c r="AL23" s="40">
        <f t="shared" si="3"/>
        <v>0</v>
      </c>
    </row>
    <row r="24" spans="1:38" s="13" customFormat="1" ht="45" customHeight="1" x14ac:dyDescent="0.3">
      <c r="A24" s="21" t="s">
        <v>128</v>
      </c>
      <c r="B24" s="21" t="s">
        <v>129</v>
      </c>
      <c r="C24" s="21" t="s">
        <v>80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5" t="s">
        <v>130</v>
      </c>
      <c r="Z24" s="22"/>
      <c r="AA24" s="22"/>
      <c r="AB24" s="22"/>
      <c r="AC24" s="22"/>
      <c r="AD24" s="22"/>
      <c r="AE24" s="22"/>
      <c r="AF24" s="22"/>
      <c r="AG24" s="22"/>
      <c r="AH24" s="22"/>
      <c r="AI24" s="39">
        <f t="shared" si="0"/>
        <v>1</v>
      </c>
      <c r="AJ24" s="40">
        <f t="shared" si="1"/>
        <v>1</v>
      </c>
      <c r="AK24" s="40">
        <f t="shared" si="2"/>
        <v>0</v>
      </c>
      <c r="AL24" s="40">
        <f t="shared" si="3"/>
        <v>0</v>
      </c>
    </row>
    <row r="25" spans="1:38" s="13" customFormat="1" ht="45" customHeight="1" x14ac:dyDescent="0.3">
      <c r="A25" s="24" t="s">
        <v>78</v>
      </c>
      <c r="B25" s="24" t="s">
        <v>79</v>
      </c>
      <c r="C25" s="24" t="s">
        <v>80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 t="s">
        <v>90</v>
      </c>
      <c r="Q25" s="22"/>
      <c r="R25" s="22"/>
      <c r="S25" s="22"/>
      <c r="T25" s="22"/>
      <c r="U25" s="22"/>
      <c r="V25" s="22"/>
      <c r="W25" s="22"/>
      <c r="X25" s="22"/>
      <c r="Y25" s="22"/>
      <c r="Z25" s="28" t="s">
        <v>164</v>
      </c>
      <c r="AA25" s="22"/>
      <c r="AB25" s="22"/>
      <c r="AC25" s="22"/>
      <c r="AD25" s="22"/>
      <c r="AE25" s="22"/>
      <c r="AF25" s="27" t="s">
        <v>157</v>
      </c>
      <c r="AG25" s="22"/>
      <c r="AH25" s="22"/>
      <c r="AI25" s="39">
        <f t="shared" si="0"/>
        <v>2</v>
      </c>
      <c r="AJ25" s="40">
        <f t="shared" si="1"/>
        <v>0</v>
      </c>
      <c r="AK25" s="40">
        <f t="shared" si="2"/>
        <v>1</v>
      </c>
      <c r="AL25" s="40">
        <f t="shared" si="3"/>
        <v>1</v>
      </c>
    </row>
    <row r="26" spans="1:38" s="13" customFormat="1" ht="45" customHeight="1" x14ac:dyDescent="0.3">
      <c r="A26" s="21"/>
      <c r="B26" s="21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39">
        <f t="shared" si="0"/>
        <v>0</v>
      </c>
      <c r="AJ26" s="40">
        <f t="shared" si="1"/>
        <v>0</v>
      </c>
      <c r="AK26" s="40">
        <f t="shared" si="2"/>
        <v>0</v>
      </c>
      <c r="AL26" s="40">
        <f t="shared" si="3"/>
        <v>0</v>
      </c>
    </row>
    <row r="27" spans="1:38" s="13" customFormat="1" ht="45" customHeight="1" x14ac:dyDescent="0.3">
      <c r="A27" s="14" t="s">
        <v>16</v>
      </c>
      <c r="B27" s="14"/>
      <c r="C27" s="14">
        <f>SUM(D27:AH27)</f>
        <v>101</v>
      </c>
      <c r="D27" s="14">
        <f>COUNTA(D3:D26)</f>
        <v>3</v>
      </c>
      <c r="E27" s="14">
        <f t="shared" ref="E27:AH27" si="4">COUNTA(E3:E26)</f>
        <v>3</v>
      </c>
      <c r="F27" s="14">
        <f t="shared" si="4"/>
        <v>1</v>
      </c>
      <c r="G27" s="14">
        <f t="shared" si="4"/>
        <v>3</v>
      </c>
      <c r="H27" s="14">
        <f t="shared" si="4"/>
        <v>8</v>
      </c>
      <c r="I27" s="14">
        <f t="shared" si="4"/>
        <v>1</v>
      </c>
      <c r="J27" s="14">
        <f t="shared" si="4"/>
        <v>3</v>
      </c>
      <c r="K27" s="14">
        <f t="shared" si="4"/>
        <v>3</v>
      </c>
      <c r="L27" s="14">
        <f t="shared" si="4"/>
        <v>2</v>
      </c>
      <c r="M27" s="14">
        <f t="shared" si="4"/>
        <v>3</v>
      </c>
      <c r="N27" s="14">
        <f t="shared" si="4"/>
        <v>3</v>
      </c>
      <c r="O27" s="14">
        <f t="shared" si="4"/>
        <v>3</v>
      </c>
      <c r="P27" s="14">
        <f t="shared" si="4"/>
        <v>8</v>
      </c>
      <c r="Q27" s="14">
        <f t="shared" si="4"/>
        <v>3</v>
      </c>
      <c r="R27" s="14">
        <f t="shared" si="4"/>
        <v>3</v>
      </c>
      <c r="S27" s="14">
        <f t="shared" ref="S27" si="5">COUNTA(S3:S26)</f>
        <v>2</v>
      </c>
      <c r="T27" s="14">
        <f t="shared" ref="T27" si="6">COUNTA(T3:T26)</f>
        <v>2</v>
      </c>
      <c r="U27" s="14">
        <f t="shared" si="4"/>
        <v>1</v>
      </c>
      <c r="V27" s="14">
        <f t="shared" si="4"/>
        <v>6</v>
      </c>
      <c r="W27" s="14">
        <f t="shared" si="4"/>
        <v>2</v>
      </c>
      <c r="X27" s="14">
        <f t="shared" si="4"/>
        <v>3</v>
      </c>
      <c r="Y27" s="14">
        <f t="shared" si="4"/>
        <v>5</v>
      </c>
      <c r="Z27" s="14">
        <f t="shared" si="4"/>
        <v>6</v>
      </c>
      <c r="AA27" s="14">
        <f t="shared" si="4"/>
        <v>2</v>
      </c>
      <c r="AB27" s="14">
        <f t="shared" si="4"/>
        <v>9</v>
      </c>
      <c r="AC27" s="14">
        <f t="shared" si="4"/>
        <v>1</v>
      </c>
      <c r="AD27" s="14">
        <f t="shared" si="4"/>
        <v>1</v>
      </c>
      <c r="AE27" s="14">
        <f t="shared" si="4"/>
        <v>3</v>
      </c>
      <c r="AF27" s="14">
        <f t="shared" si="4"/>
        <v>5</v>
      </c>
      <c r="AG27" s="14">
        <f t="shared" si="4"/>
        <v>1</v>
      </c>
      <c r="AH27" s="14">
        <f t="shared" si="4"/>
        <v>2</v>
      </c>
      <c r="AI27" s="15">
        <f>SUM(AI3:AI26)</f>
        <v>34</v>
      </c>
      <c r="AJ27" s="15">
        <f>SUM(AJ3:AJ26)</f>
        <v>16</v>
      </c>
      <c r="AK27" s="15">
        <f>SUM(AK3:AK26)</f>
        <v>10</v>
      </c>
      <c r="AL27" s="15">
        <f>SUM(AL3:AL26)</f>
        <v>8</v>
      </c>
    </row>
    <row r="28" spans="1:38" s="13" customFormat="1" ht="45" customHeight="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32"/>
      <c r="AC28" s="32"/>
      <c r="AD28" s="14"/>
      <c r="AE28" s="14"/>
      <c r="AF28" s="14"/>
      <c r="AG28" s="14"/>
      <c r="AH28" s="14"/>
      <c r="AI28" s="15"/>
    </row>
    <row r="29" spans="1:38" s="5" customFormat="1" ht="45" customHeight="1" x14ac:dyDescent="0.3">
      <c r="A29" s="16" t="s">
        <v>17</v>
      </c>
      <c r="B29" s="16"/>
      <c r="C29" s="16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 t="s">
        <v>70</v>
      </c>
      <c r="O29" s="16">
        <v>0</v>
      </c>
      <c r="P29" s="16" t="s">
        <v>70</v>
      </c>
      <c r="Q29" s="16">
        <v>0</v>
      </c>
      <c r="R29" s="16">
        <v>0</v>
      </c>
      <c r="S29" s="16"/>
      <c r="T29" s="16"/>
      <c r="U29" s="16">
        <v>0</v>
      </c>
      <c r="V29" s="16" t="s">
        <v>108</v>
      </c>
      <c r="W29" s="16">
        <v>0</v>
      </c>
      <c r="X29" s="16">
        <v>0</v>
      </c>
      <c r="Y29" s="16">
        <v>0</v>
      </c>
      <c r="Z29" s="16"/>
      <c r="AA29" s="16">
        <v>0</v>
      </c>
      <c r="AB29" s="4" t="s">
        <v>142</v>
      </c>
      <c r="AC29" s="4"/>
      <c r="AD29" s="16">
        <v>0</v>
      </c>
      <c r="AE29" s="16" t="s">
        <v>146</v>
      </c>
      <c r="AF29" s="16"/>
      <c r="AG29" s="16"/>
      <c r="AH29" s="16"/>
      <c r="AI29" s="9"/>
    </row>
  </sheetData>
  <autoFilter ref="A2:AL27" xr:uid="{00000000-0009-0000-0000-000000000000}">
    <sortState xmlns:xlrd2="http://schemas.microsoft.com/office/spreadsheetml/2017/richdata2" ref="A3:AK27">
      <sortCondition ref="B2:B27"/>
    </sortState>
  </autoFilter>
  <sortState xmlns:xlrd2="http://schemas.microsoft.com/office/spreadsheetml/2017/richdata2" ref="A2:AO31">
    <sortCondition ref="B2:B31"/>
    <sortCondition ref="A2:A31"/>
    <sortCondition ref="C2:C31"/>
  </sortState>
  <phoneticPr fontId="3" type="noConversion"/>
  <pageMargins left="0.16" right="0.16" top="0.21" bottom="0.21" header="0.5" footer="0.5"/>
  <pageSetup paperSize="9" scale="33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Tassin</vt:lpstr>
      <vt:lpstr>Tassin!Zone_d_impression</vt:lpstr>
    </vt:vector>
  </TitlesOfParts>
  <Company>Docteur Foullu-Blanc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Foullu-Blanc</dc:creator>
  <cp:lastModifiedBy>Guillaume Gillet</cp:lastModifiedBy>
  <cp:lastPrinted>2019-06-12T13:59:58Z</cp:lastPrinted>
  <dcterms:created xsi:type="dcterms:W3CDTF">2015-11-02T18:32:20Z</dcterms:created>
  <dcterms:modified xsi:type="dcterms:W3CDTF">2020-10-05T12:46:36Z</dcterms:modified>
</cp:coreProperties>
</file>