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illet\Dropbox\LaRiposte Tassin\50-Resultats-Bilan-Compet\"/>
    </mc:Choice>
  </mc:AlternateContent>
  <xr:revisionPtr revIDLastSave="0" documentId="13_ncr:1_{92EC091A-8758-48B5-99DE-FAED716E43C7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Feuil1" sheetId="1" r:id="rId1"/>
  </sheets>
  <definedNames>
    <definedName name="_xlnm._FilterDatabase" localSheetId="0" hidden="1">Feuil1!$A$2:$C$36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29" i="1" l="1"/>
  <c r="X29" i="1"/>
  <c r="Y29" i="1"/>
  <c r="Z29" i="1"/>
  <c r="W29" i="1"/>
  <c r="AC29" i="1"/>
  <c r="AB29" i="1"/>
  <c r="V30" i="1"/>
  <c r="X30" i="1"/>
  <c r="Y30" i="1"/>
  <c r="Z30" i="1"/>
  <c r="W30" i="1"/>
  <c r="AC30" i="1"/>
  <c r="AB30" i="1"/>
  <c r="V31" i="1"/>
  <c r="X31" i="1"/>
  <c r="Y31" i="1"/>
  <c r="Z31" i="1"/>
  <c r="W31" i="1"/>
  <c r="AC31" i="1"/>
  <c r="AB31" i="1"/>
  <c r="V32" i="1"/>
  <c r="X32" i="1"/>
  <c r="Y32" i="1"/>
  <c r="Z32" i="1"/>
  <c r="W32" i="1"/>
  <c r="AC32" i="1"/>
  <c r="AB32" i="1"/>
  <c r="V33" i="1"/>
  <c r="X33" i="1"/>
  <c r="Y33" i="1"/>
  <c r="Z33" i="1"/>
  <c r="W33" i="1"/>
  <c r="AC33" i="1"/>
  <c r="AB33" i="1"/>
  <c r="V34" i="1"/>
  <c r="X34" i="1"/>
  <c r="Y34" i="1"/>
  <c r="Z34" i="1"/>
  <c r="W34" i="1"/>
  <c r="AC34" i="1"/>
  <c r="AB34" i="1"/>
  <c r="V35" i="1"/>
  <c r="X35" i="1"/>
  <c r="Y35" i="1"/>
  <c r="Z35" i="1"/>
  <c r="W35" i="1"/>
  <c r="AC35" i="1"/>
  <c r="AB35" i="1"/>
  <c r="V28" i="1"/>
  <c r="X28" i="1"/>
  <c r="Y28" i="1"/>
  <c r="Z28" i="1"/>
  <c r="W28" i="1"/>
  <c r="AC28" i="1"/>
  <c r="AB28" i="1"/>
  <c r="V25" i="1"/>
  <c r="X25" i="1"/>
  <c r="Y25" i="1"/>
  <c r="Z25" i="1"/>
  <c r="W25" i="1"/>
  <c r="AC25" i="1"/>
  <c r="AB25" i="1"/>
  <c r="V22" i="1"/>
  <c r="X22" i="1"/>
  <c r="Y22" i="1"/>
  <c r="Z22" i="1"/>
  <c r="W22" i="1"/>
  <c r="AC22" i="1"/>
  <c r="AB22" i="1"/>
  <c r="V11" i="1"/>
  <c r="X11" i="1"/>
  <c r="Y11" i="1"/>
  <c r="Z11" i="1"/>
  <c r="W11" i="1"/>
  <c r="AC11" i="1"/>
  <c r="AB11" i="1"/>
  <c r="V10" i="1"/>
  <c r="X10" i="1"/>
  <c r="Y10" i="1"/>
  <c r="Z10" i="1"/>
  <c r="W10" i="1"/>
  <c r="AC10" i="1"/>
  <c r="AB10" i="1"/>
  <c r="V4" i="1"/>
  <c r="X4" i="1"/>
  <c r="Y4" i="1"/>
  <c r="Z4" i="1"/>
  <c r="W4" i="1"/>
  <c r="AC4" i="1"/>
  <c r="AB4" i="1"/>
  <c r="V5" i="1"/>
  <c r="X5" i="1"/>
  <c r="Y5" i="1"/>
  <c r="Z5" i="1"/>
  <c r="W5" i="1"/>
  <c r="AC5" i="1"/>
  <c r="AB5" i="1"/>
  <c r="V3" i="1"/>
  <c r="X3" i="1"/>
  <c r="Y3" i="1"/>
  <c r="Z3" i="1"/>
  <c r="W3" i="1"/>
  <c r="AC3" i="1"/>
  <c r="AB3" i="1"/>
  <c r="V6" i="1"/>
  <c r="X6" i="1"/>
  <c r="Y6" i="1"/>
  <c r="Z6" i="1"/>
  <c r="W6" i="1"/>
  <c r="AC6" i="1"/>
  <c r="V7" i="1"/>
  <c r="X7" i="1"/>
  <c r="Y7" i="1"/>
  <c r="Z7" i="1"/>
  <c r="W7" i="1"/>
  <c r="AC7" i="1"/>
  <c r="V8" i="1"/>
  <c r="X8" i="1"/>
  <c r="Y8" i="1"/>
  <c r="Z8" i="1"/>
  <c r="W8" i="1"/>
  <c r="AC8" i="1"/>
  <c r="V9" i="1"/>
  <c r="X9" i="1"/>
  <c r="Y9" i="1"/>
  <c r="Z9" i="1"/>
  <c r="W9" i="1"/>
  <c r="AC9" i="1"/>
  <c r="V12" i="1"/>
  <c r="X12" i="1"/>
  <c r="Y12" i="1"/>
  <c r="Z12" i="1"/>
  <c r="W12" i="1"/>
  <c r="AC12" i="1"/>
  <c r="V13" i="1"/>
  <c r="X13" i="1"/>
  <c r="Y13" i="1"/>
  <c r="Z13" i="1"/>
  <c r="W13" i="1"/>
  <c r="AC13" i="1"/>
  <c r="V14" i="1"/>
  <c r="X14" i="1"/>
  <c r="Y14" i="1"/>
  <c r="Z14" i="1"/>
  <c r="W14" i="1"/>
  <c r="AC14" i="1"/>
  <c r="V15" i="1"/>
  <c r="X15" i="1"/>
  <c r="Y15" i="1"/>
  <c r="Z15" i="1"/>
  <c r="W15" i="1"/>
  <c r="AC15" i="1"/>
  <c r="V16" i="1"/>
  <c r="X16" i="1"/>
  <c r="Y16" i="1"/>
  <c r="Z16" i="1"/>
  <c r="W16" i="1"/>
  <c r="AC16" i="1"/>
  <c r="V17" i="1"/>
  <c r="X17" i="1"/>
  <c r="Y17" i="1"/>
  <c r="Z17" i="1"/>
  <c r="W17" i="1"/>
  <c r="AC17" i="1"/>
  <c r="V18" i="1"/>
  <c r="X18" i="1"/>
  <c r="Y18" i="1"/>
  <c r="Z18" i="1"/>
  <c r="W18" i="1"/>
  <c r="AC18" i="1"/>
  <c r="V19" i="1"/>
  <c r="X19" i="1"/>
  <c r="Y19" i="1"/>
  <c r="Z19" i="1"/>
  <c r="W19" i="1"/>
  <c r="AC19" i="1"/>
  <c r="V20" i="1"/>
  <c r="X20" i="1"/>
  <c r="Y20" i="1"/>
  <c r="Z20" i="1"/>
  <c r="W20" i="1"/>
  <c r="AC20" i="1"/>
  <c r="V21" i="1"/>
  <c r="X21" i="1"/>
  <c r="Y21" i="1"/>
  <c r="Z21" i="1"/>
  <c r="W21" i="1"/>
  <c r="AC21" i="1"/>
  <c r="V23" i="1"/>
  <c r="X23" i="1"/>
  <c r="Y23" i="1"/>
  <c r="Z23" i="1"/>
  <c r="W23" i="1"/>
  <c r="AC23" i="1"/>
  <c r="V24" i="1"/>
  <c r="X24" i="1"/>
  <c r="Y24" i="1"/>
  <c r="Z24" i="1"/>
  <c r="W24" i="1"/>
  <c r="AC24" i="1"/>
  <c r="V26" i="1"/>
  <c r="X26" i="1"/>
  <c r="Y26" i="1"/>
  <c r="Z26" i="1"/>
  <c r="W26" i="1"/>
  <c r="AC26" i="1"/>
  <c r="V27" i="1"/>
  <c r="X27" i="1"/>
  <c r="Y27" i="1"/>
  <c r="Z27" i="1"/>
  <c r="W27" i="1"/>
  <c r="AC27" i="1"/>
  <c r="AB26" i="1"/>
  <c r="AB23" i="1"/>
  <c r="AB20" i="1"/>
  <c r="AB18" i="1"/>
  <c r="AB16" i="1"/>
  <c r="AB14" i="1"/>
  <c r="AB12" i="1"/>
  <c r="AB8" i="1"/>
  <c r="AB6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D36" i="1"/>
  <c r="Z36" i="1"/>
  <c r="Y36" i="1"/>
  <c r="X36" i="1"/>
  <c r="W36" i="1"/>
</calcChain>
</file>

<file path=xl/sharedStrings.xml><?xml version="1.0" encoding="utf-8"?>
<sst xmlns="http://schemas.openxmlformats.org/spreadsheetml/2006/main" count="191" uniqueCount="131">
  <si>
    <t>5-6/10/19</t>
  </si>
  <si>
    <t>12-13/10/19</t>
  </si>
  <si>
    <t>19-20/10/19</t>
  </si>
  <si>
    <t>Podium</t>
  </si>
  <si>
    <t>Or</t>
  </si>
  <si>
    <t>Argent</t>
  </si>
  <si>
    <t>Bronze</t>
  </si>
  <si>
    <t>Prénom</t>
  </si>
  <si>
    <t>Nom</t>
  </si>
  <si>
    <t>Aubière EQ</t>
  </si>
  <si>
    <t>Bron</t>
  </si>
  <si>
    <t>Voiron</t>
  </si>
  <si>
    <t>Ste Sigolene</t>
  </si>
  <si>
    <t>Romans</t>
  </si>
  <si>
    <t>Tassin</t>
  </si>
  <si>
    <t>Mathis</t>
  </si>
  <si>
    <t>Adhumeau</t>
  </si>
  <si>
    <t>M13</t>
  </si>
  <si>
    <t>5/10</t>
  </si>
  <si>
    <t>21/42</t>
  </si>
  <si>
    <t>Aurélien</t>
  </si>
  <si>
    <t>Bachelot</t>
  </si>
  <si>
    <t>M20</t>
  </si>
  <si>
    <t>192/201</t>
  </si>
  <si>
    <t>Mael</t>
  </si>
  <si>
    <t>Bernard</t>
  </si>
  <si>
    <t>11/42</t>
  </si>
  <si>
    <t>Blanc</t>
  </si>
  <si>
    <t>Jules</t>
  </si>
  <si>
    <t>M17</t>
  </si>
  <si>
    <t>127/331</t>
  </si>
  <si>
    <t>Benjamin</t>
  </si>
  <si>
    <t>2/42</t>
  </si>
  <si>
    <t>M15</t>
  </si>
  <si>
    <t>17/42</t>
  </si>
  <si>
    <t>32/42</t>
  </si>
  <si>
    <t>Louis</t>
  </si>
  <si>
    <t>Charmetant</t>
  </si>
  <si>
    <t>15/20</t>
  </si>
  <si>
    <t>35/42</t>
  </si>
  <si>
    <t>Mathieu</t>
  </si>
  <si>
    <t>Dufaur</t>
  </si>
  <si>
    <t>11/20</t>
  </si>
  <si>
    <t>25/42</t>
  </si>
  <si>
    <t>Guillaume</t>
  </si>
  <si>
    <t>Gillet</t>
  </si>
  <si>
    <t>Senior</t>
  </si>
  <si>
    <t>46/60</t>
  </si>
  <si>
    <t>Antoine</t>
  </si>
  <si>
    <t>39/60</t>
  </si>
  <si>
    <t>4/22</t>
  </si>
  <si>
    <t>V2</t>
  </si>
  <si>
    <t>3/20</t>
  </si>
  <si>
    <t>Gwendoline</t>
  </si>
  <si>
    <t>Laharotte</t>
  </si>
  <si>
    <t>1/13</t>
  </si>
  <si>
    <t>3/27</t>
  </si>
  <si>
    <t>1/16</t>
  </si>
  <si>
    <t>Larderet</t>
  </si>
  <si>
    <t>1/42</t>
  </si>
  <si>
    <t>27/42</t>
  </si>
  <si>
    <t>Marseille</t>
  </si>
  <si>
    <t>M11</t>
  </si>
  <si>
    <t>1/7</t>
  </si>
  <si>
    <t>2/6</t>
  </si>
  <si>
    <t>5/22</t>
  </si>
  <si>
    <t>Benoit</t>
  </si>
  <si>
    <t>Martin</t>
  </si>
  <si>
    <t>3/42</t>
  </si>
  <si>
    <t>3/12</t>
  </si>
  <si>
    <t>5/28</t>
  </si>
  <si>
    <t>Noémie</t>
  </si>
  <si>
    <t>Réocreux</t>
  </si>
  <si>
    <t>11/13</t>
  </si>
  <si>
    <t>17/27</t>
  </si>
  <si>
    <t>13/16</t>
  </si>
  <si>
    <t>Constantin</t>
  </si>
  <si>
    <t>Rey-Coquais</t>
  </si>
  <si>
    <t>307/316</t>
  </si>
  <si>
    <t>Théolan</t>
  </si>
  <si>
    <t>Vildrac</t>
  </si>
  <si>
    <t>1/22</t>
  </si>
  <si>
    <t>Julien-Cédric</t>
  </si>
  <si>
    <t>3/9</t>
  </si>
  <si>
    <t>Emile</t>
  </si>
  <si>
    <t>Bottoni</t>
  </si>
  <si>
    <t>Nolan</t>
  </si>
  <si>
    <t>Maraux</t>
  </si>
  <si>
    <t>Amaury</t>
  </si>
  <si>
    <t>Bonin</t>
  </si>
  <si>
    <t>28/28</t>
  </si>
  <si>
    <t>Arthur</t>
  </si>
  <si>
    <t>Kuhn</t>
  </si>
  <si>
    <t>6/22</t>
  </si>
  <si>
    <t>Noa</t>
  </si>
  <si>
    <t>21/22</t>
  </si>
  <si>
    <t>Nb</t>
  </si>
  <si>
    <t>Arbitre(s)</t>
  </si>
  <si>
    <t>Jules Blanc</t>
  </si>
  <si>
    <t>Constantin Rey-coqauis</t>
  </si>
  <si>
    <t>Aurélien Bachelot</t>
  </si>
  <si>
    <t>49/81</t>
  </si>
  <si>
    <t>1/56</t>
  </si>
  <si>
    <t>1/34</t>
  </si>
  <si>
    <t>24/34</t>
  </si>
  <si>
    <t>11/37</t>
  </si>
  <si>
    <t>Paris
CN M20</t>
  </si>
  <si>
    <t>Henin Beaumont
CN M17</t>
  </si>
  <si>
    <t>Toulouse
CN M20</t>
  </si>
  <si>
    <t>Montlucon
Chp Aura V.</t>
  </si>
  <si>
    <t>BSA
1/8 M15</t>
  </si>
  <si>
    <t>Val Europe 
CN H ind</t>
  </si>
  <si>
    <t xml:space="preserve">Val Europe H Coupe de France </t>
  </si>
  <si>
    <t>5/13</t>
  </si>
  <si>
    <t>Vénissieux</t>
  </si>
  <si>
    <t>Cat</t>
  </si>
  <si>
    <t>1/11</t>
  </si>
  <si>
    <t>3/11</t>
  </si>
  <si>
    <t>Thibault</t>
  </si>
  <si>
    <t>Descloitre</t>
  </si>
  <si>
    <t>10/12</t>
  </si>
  <si>
    <t>25/28</t>
  </si>
  <si>
    <t>16/28</t>
  </si>
  <si>
    <t>7/28</t>
  </si>
  <si>
    <t>Annonay</t>
  </si>
  <si>
    <t>6/17</t>
  </si>
  <si>
    <t>Grenobe
Bayard EQ</t>
  </si>
  <si>
    <t>Julien-Cédric Vildrac</t>
  </si>
  <si>
    <t>Nb Compet</t>
  </si>
  <si>
    <t>1/xx</t>
  </si>
  <si>
    <t>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</si>
</sst>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\-mmm\-yy;@"/>
  </numFmts>
  <fonts count="9" x14ac:knownFonts="1">
    <font>
      <sz val="12"/>
      <color theme="1"/>
      <name val="Calibri"/>
      <family val="2"/>
      <scheme val="minor"/>
    </font>
    <font>
      <b/>
      <sz val="14"/>
      <color rgb="FF00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B8FF"/>
        <bgColor indexed="64"/>
      </patternFill>
    </fill>
    <fill>
      <patternFill patternType="solid">
        <fgColor rgb="FF66B8F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11" borderId="1" xfId="0" applyNumberFormat="1" applyFont="1" applyFill="1" applyBorder="1" applyAlignment="1">
      <alignment horizontal="center" vertical="center" wrapText="1"/>
    </xf>
    <xf numFmtId="0" fontId="5" fillId="11" borderId="1" xfId="0" applyNumberFormat="1" applyFont="1" applyFill="1" applyBorder="1" applyAlignment="1">
      <alignment horizontal="center" vertical="center" wrapText="1"/>
    </xf>
    <xf numFmtId="0" fontId="7" fillId="11" borderId="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"/>
  <sheetViews>
    <sheetView tabSelected="1" zoomScale="60" zoomScaleNormal="6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U1" sqref="U1:AB1048576"/>
    </sheetView>
  </sheetViews>
  <sheetFormatPr baseColWidth="10" defaultColWidth="10.796875" defaultRowHeight="18" x14ac:dyDescent="0.3"/>
  <cols>
    <col min="1" max="1" width="15.296875" style="28" bestFit="1" customWidth="1"/>
    <col min="2" max="2" width="13.296875" style="28" bestFit="1" customWidth="1"/>
    <col min="3" max="3" width="10.796875" style="28" bestFit="1" customWidth="1"/>
    <col min="4" max="4" width="12.19921875" style="28" bestFit="1" customWidth="1"/>
    <col min="5" max="5" width="10.296875" style="28" bestFit="1" customWidth="1"/>
    <col min="6" max="6" width="15.19921875" style="28" bestFit="1" customWidth="1"/>
    <col min="7" max="7" width="12" style="28" customWidth="1"/>
    <col min="8" max="8" width="11.296875" style="28" bestFit="1" customWidth="1"/>
    <col min="9" max="9" width="10.296875" style="28" bestFit="1" customWidth="1"/>
    <col min="10" max="10" width="13.19921875" style="28" bestFit="1" customWidth="1"/>
    <col min="11" max="11" width="12.69921875" style="28" bestFit="1" customWidth="1"/>
    <col min="12" max="12" width="9.796875" style="28" bestFit="1" customWidth="1"/>
    <col min="13" max="13" width="12.19921875" style="28" customWidth="1"/>
    <col min="14" max="14" width="10.296875" style="28" bestFit="1" customWidth="1"/>
    <col min="15" max="15" width="11.796875" style="28" bestFit="1" customWidth="1"/>
    <col min="16" max="16" width="17.296875" style="28" customWidth="1"/>
    <col min="17" max="17" width="11.296875" style="28" bestFit="1" customWidth="1"/>
    <col min="18" max="18" width="10.296875" style="28" bestFit="1" customWidth="1"/>
    <col min="19" max="20" width="11.19921875" style="28" customWidth="1"/>
    <col min="21" max="21" width="14.796875" style="29" customWidth="1"/>
    <col min="22" max="22" width="12.19921875" style="29" bestFit="1" customWidth="1"/>
    <col min="23" max="23" width="8.69921875" style="30" bestFit="1" customWidth="1"/>
    <col min="24" max="24" width="7" style="31" customWidth="1"/>
    <col min="25" max="25" width="7.69921875" style="31" bestFit="1" customWidth="1"/>
    <col min="26" max="26" width="7.796875" style="31" bestFit="1" customWidth="1"/>
    <col min="27" max="16384" width="10.796875" style="31"/>
  </cols>
  <sheetData>
    <row r="1" spans="1:29" s="5" customFormat="1" x14ac:dyDescent="0.3">
      <c r="A1" s="1"/>
      <c r="B1" s="2"/>
      <c r="C1" s="2"/>
      <c r="D1" s="40">
        <v>43736</v>
      </c>
      <c r="E1" s="41">
        <v>43736</v>
      </c>
      <c r="F1" s="41" t="s">
        <v>0</v>
      </c>
      <c r="G1" s="41" t="s">
        <v>1</v>
      </c>
      <c r="H1" s="41" t="s">
        <v>2</v>
      </c>
      <c r="I1" s="41">
        <v>43778</v>
      </c>
      <c r="J1" s="41">
        <v>43780</v>
      </c>
      <c r="K1" s="41">
        <v>43786</v>
      </c>
      <c r="L1" s="41">
        <v>43792</v>
      </c>
      <c r="M1" s="41">
        <v>43842</v>
      </c>
      <c r="N1" s="41">
        <v>43856</v>
      </c>
      <c r="O1" s="41">
        <v>43862</v>
      </c>
      <c r="P1" s="41">
        <v>43863</v>
      </c>
      <c r="Q1" s="41">
        <v>43863</v>
      </c>
      <c r="R1" s="41">
        <v>43863</v>
      </c>
      <c r="S1" s="41">
        <v>43883</v>
      </c>
      <c r="T1" s="3"/>
      <c r="U1" s="1"/>
      <c r="V1" s="42" t="s">
        <v>128</v>
      </c>
      <c r="W1" s="4" t="s">
        <v>3</v>
      </c>
      <c r="X1" s="4" t="s">
        <v>4</v>
      </c>
      <c r="Y1" s="4" t="s">
        <v>5</v>
      </c>
      <c r="Z1" s="4" t="s">
        <v>6</v>
      </c>
      <c r="AB1" s="56" t="s">
        <v>130</v>
      </c>
      <c r="AC1" s="56"/>
    </row>
    <row r="2" spans="1:29" s="11" customFormat="1" ht="42" customHeight="1" x14ac:dyDescent="0.3">
      <c r="A2" s="6" t="s">
        <v>7</v>
      </c>
      <c r="B2" s="6" t="s">
        <v>8</v>
      </c>
      <c r="C2" s="35" t="s">
        <v>115</v>
      </c>
      <c r="D2" s="51" t="s">
        <v>9</v>
      </c>
      <c r="E2" s="34" t="s">
        <v>106</v>
      </c>
      <c r="F2" s="32" t="s">
        <v>107</v>
      </c>
      <c r="G2" s="7" t="s">
        <v>10</v>
      </c>
      <c r="H2" s="7" t="s">
        <v>11</v>
      </c>
      <c r="I2" s="34" t="s">
        <v>108</v>
      </c>
      <c r="J2" s="7" t="s">
        <v>12</v>
      </c>
      <c r="K2" s="34" t="s">
        <v>109</v>
      </c>
      <c r="L2" s="7" t="s">
        <v>13</v>
      </c>
      <c r="M2" s="7" t="s">
        <v>14</v>
      </c>
      <c r="N2" s="34" t="s">
        <v>110</v>
      </c>
      <c r="O2" s="34" t="s">
        <v>111</v>
      </c>
      <c r="P2" s="52" t="s">
        <v>112</v>
      </c>
      <c r="Q2" s="34" t="s">
        <v>114</v>
      </c>
      <c r="R2" s="34" t="s">
        <v>124</v>
      </c>
      <c r="S2" s="53" t="s">
        <v>126</v>
      </c>
      <c r="T2" s="7"/>
      <c r="U2" s="8"/>
      <c r="V2" s="8"/>
      <c r="W2" s="9"/>
      <c r="X2" s="10"/>
      <c r="Y2" s="10"/>
      <c r="Z2" s="10"/>
    </row>
    <row r="3" spans="1:29" s="18" customFormat="1" x14ac:dyDescent="0.3">
      <c r="A3" s="12" t="s">
        <v>15</v>
      </c>
      <c r="B3" s="12" t="s">
        <v>16</v>
      </c>
      <c r="C3" s="12" t="s">
        <v>17</v>
      </c>
      <c r="D3" s="13"/>
      <c r="E3" s="13"/>
      <c r="F3" s="13"/>
      <c r="G3" s="14" t="s">
        <v>18</v>
      </c>
      <c r="H3" s="13"/>
      <c r="I3" s="13"/>
      <c r="J3" s="13"/>
      <c r="K3" s="13"/>
      <c r="L3" s="13"/>
      <c r="M3" s="15" t="s">
        <v>19</v>
      </c>
      <c r="N3" s="13"/>
      <c r="O3" s="13"/>
      <c r="P3" s="13"/>
      <c r="Q3" s="13"/>
      <c r="R3" s="13"/>
      <c r="S3" s="13"/>
      <c r="T3" s="13"/>
      <c r="U3" s="13"/>
      <c r="V3" s="17">
        <f>COUNTA(D3:U3)</f>
        <v>2</v>
      </c>
      <c r="W3" s="16">
        <f t="shared" ref="W3:W35" si="0">X3+Y3+Z3</f>
        <v>0</v>
      </c>
      <c r="X3" s="17">
        <f>COUNTIF(D3:U3,"1/*")</f>
        <v>0</v>
      </c>
      <c r="Y3" s="17">
        <f>COUNTIF(D3:U3,"2/*")</f>
        <v>0</v>
      </c>
      <c r="Z3" s="17">
        <f>COUNTIF(D3:U3,"3/*")</f>
        <v>0</v>
      </c>
      <c r="AA3" s="50">
        <f>W3/V3</f>
        <v>0</v>
      </c>
      <c r="AB3" s="18">
        <f>AC3</f>
        <v>2</v>
      </c>
      <c r="AC3" s="18">
        <f>(V3-W3)+(X3*4)+(Y3*3)+(Z3*2)</f>
        <v>2</v>
      </c>
    </row>
    <row r="4" spans="1:29" s="18" customFormat="1" x14ac:dyDescent="0.3">
      <c r="A4" s="19" t="s">
        <v>20</v>
      </c>
      <c r="B4" s="19" t="s">
        <v>21</v>
      </c>
      <c r="C4" s="19" t="s">
        <v>22</v>
      </c>
      <c r="D4" s="13"/>
      <c r="E4" s="13"/>
      <c r="F4" s="13"/>
      <c r="G4" s="13"/>
      <c r="H4" s="13"/>
      <c r="I4" s="14" t="s">
        <v>23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7">
        <f>COUNTA(D4:U4)</f>
        <v>1</v>
      </c>
      <c r="W4" s="16">
        <f t="shared" si="0"/>
        <v>0</v>
      </c>
      <c r="X4" s="17">
        <f>COUNTIF(D4:U4,"1/*")</f>
        <v>0</v>
      </c>
      <c r="Y4" s="17">
        <f>COUNTIF(D4:U4,"2/*")</f>
        <v>0</v>
      </c>
      <c r="Z4" s="17">
        <f>COUNTIF(D4:U4,"3/*")</f>
        <v>0</v>
      </c>
      <c r="AA4" s="50">
        <f t="shared" ref="AA4:AA35" si="1">W4/V4</f>
        <v>0</v>
      </c>
      <c r="AB4" s="18">
        <f t="shared" ref="AB4:AB5" si="2">AC4</f>
        <v>1</v>
      </c>
      <c r="AC4" s="18">
        <f t="shared" ref="AC4:AC35" si="3">(V4-W4)+(X4*4)+(Y4*3)+(Z4*2)</f>
        <v>1</v>
      </c>
    </row>
    <row r="5" spans="1:29" s="18" customFormat="1" ht="18.600000000000001" thickBot="1" x14ac:dyDescent="0.35">
      <c r="A5" s="19" t="s">
        <v>24</v>
      </c>
      <c r="B5" s="19" t="s">
        <v>25</v>
      </c>
      <c r="C5" s="19" t="s">
        <v>17</v>
      </c>
      <c r="D5" s="13"/>
      <c r="E5" s="13"/>
      <c r="F5" s="13"/>
      <c r="G5" s="14" t="s">
        <v>18</v>
      </c>
      <c r="H5" s="13"/>
      <c r="I5" s="13"/>
      <c r="J5" s="13"/>
      <c r="K5" s="13"/>
      <c r="L5" s="13"/>
      <c r="M5" s="15" t="s">
        <v>26</v>
      </c>
      <c r="N5" s="13"/>
      <c r="O5" s="13"/>
      <c r="P5" s="13"/>
      <c r="Q5" s="13"/>
      <c r="R5" s="13"/>
      <c r="S5" s="13"/>
      <c r="T5" s="13"/>
      <c r="U5" s="13"/>
      <c r="V5" s="17">
        <f>COUNTA(D5:U5)</f>
        <v>2</v>
      </c>
      <c r="W5" s="16">
        <f t="shared" si="0"/>
        <v>0</v>
      </c>
      <c r="X5" s="17">
        <f>COUNTIF(D5:U5,"1/*")</f>
        <v>0</v>
      </c>
      <c r="Y5" s="17">
        <f>COUNTIF(D5:U5,"2/*")</f>
        <v>0</v>
      </c>
      <c r="Z5" s="17">
        <f>COUNTIF(D5:U5,"3/*")</f>
        <v>0</v>
      </c>
      <c r="AA5" s="50">
        <f t="shared" si="1"/>
        <v>0</v>
      </c>
      <c r="AB5" s="18">
        <f t="shared" si="2"/>
        <v>2</v>
      </c>
      <c r="AC5" s="18">
        <f t="shared" si="3"/>
        <v>2</v>
      </c>
    </row>
    <row r="6" spans="1:29" s="18" customFormat="1" x14ac:dyDescent="0.3">
      <c r="A6" s="12" t="s">
        <v>28</v>
      </c>
      <c r="B6" s="12" t="s">
        <v>27</v>
      </c>
      <c r="C6" s="19" t="s">
        <v>29</v>
      </c>
      <c r="D6" s="13"/>
      <c r="E6" s="13"/>
      <c r="F6" s="14" t="s">
        <v>30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43"/>
      <c r="V6" s="47">
        <f>COUNTA(D6:U6)</f>
        <v>1</v>
      </c>
      <c r="W6" s="44">
        <f t="shared" si="0"/>
        <v>0</v>
      </c>
      <c r="X6" s="17">
        <f>COUNTIF(D6:U6,"1/*")</f>
        <v>0</v>
      </c>
      <c r="Y6" s="17">
        <f>COUNTIF(D6:U6,"2/*")</f>
        <v>0</v>
      </c>
      <c r="Z6" s="17">
        <f>COUNTIF(D6:U6,"3/*")</f>
        <v>0</v>
      </c>
      <c r="AA6" s="50">
        <f t="shared" si="1"/>
        <v>0</v>
      </c>
      <c r="AB6" s="54">
        <f>AC6+AC7</f>
        <v>2</v>
      </c>
      <c r="AC6" s="18">
        <f t="shared" si="3"/>
        <v>1</v>
      </c>
    </row>
    <row r="7" spans="1:29" s="18" customFormat="1" ht="18.600000000000001" thickBot="1" x14ac:dyDescent="0.35">
      <c r="A7" s="19" t="s">
        <v>28</v>
      </c>
      <c r="B7" s="19" t="s">
        <v>27</v>
      </c>
      <c r="C7" s="12" t="s">
        <v>33</v>
      </c>
      <c r="D7" s="13"/>
      <c r="E7" s="13"/>
      <c r="F7" s="13"/>
      <c r="G7" s="15" t="s">
        <v>34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43"/>
      <c r="V7" s="48">
        <f>COUNTA(D7:U7)</f>
        <v>1</v>
      </c>
      <c r="W7" s="44">
        <f t="shared" ref="W7" si="4">X7+Y7+Z7</f>
        <v>0</v>
      </c>
      <c r="X7" s="17">
        <f>COUNTIF(D7:U7,"1/*")</f>
        <v>0</v>
      </c>
      <c r="Y7" s="17">
        <f>COUNTIF(D7:U7,"2/*")</f>
        <v>0</v>
      </c>
      <c r="Z7" s="17">
        <f>COUNTIF(D7:U7,"3/*")</f>
        <v>0</v>
      </c>
      <c r="AA7" s="50">
        <f t="shared" si="1"/>
        <v>0</v>
      </c>
      <c r="AB7" s="55"/>
      <c r="AC7" s="18">
        <f t="shared" si="3"/>
        <v>1</v>
      </c>
    </row>
    <row r="8" spans="1:29" s="18" customFormat="1" x14ac:dyDescent="0.3">
      <c r="A8" s="12" t="s">
        <v>31</v>
      </c>
      <c r="B8" s="12" t="s">
        <v>27</v>
      </c>
      <c r="C8" s="19" t="s">
        <v>17</v>
      </c>
      <c r="D8" s="13"/>
      <c r="E8" s="13"/>
      <c r="F8" s="13"/>
      <c r="G8" s="14" t="s">
        <v>18</v>
      </c>
      <c r="H8" s="13"/>
      <c r="I8" s="13"/>
      <c r="J8" s="13"/>
      <c r="K8" s="13"/>
      <c r="L8" s="13"/>
      <c r="M8" s="20" t="s">
        <v>32</v>
      </c>
      <c r="N8" s="13"/>
      <c r="O8" s="13"/>
      <c r="P8" s="13"/>
      <c r="Q8" s="13"/>
      <c r="R8" s="13"/>
      <c r="S8" s="13"/>
      <c r="T8" s="13"/>
      <c r="U8" s="43"/>
      <c r="V8" s="47">
        <f>COUNTA(D8:U8)</f>
        <v>2</v>
      </c>
      <c r="W8" s="44">
        <f t="shared" si="0"/>
        <v>1</v>
      </c>
      <c r="X8" s="17">
        <f>COUNTIF(D8:U8,"1/*")</f>
        <v>0</v>
      </c>
      <c r="Y8" s="17">
        <f>COUNTIF(D8:U8,"2/*")</f>
        <v>1</v>
      </c>
      <c r="Z8" s="17">
        <f>COUNTIF(D8:U8,"3/*")</f>
        <v>0</v>
      </c>
      <c r="AA8" s="50">
        <f t="shared" si="1"/>
        <v>0.5</v>
      </c>
      <c r="AB8" s="54">
        <f>AC8+AC9</f>
        <v>5</v>
      </c>
      <c r="AC8" s="18">
        <f t="shared" si="3"/>
        <v>4</v>
      </c>
    </row>
    <row r="9" spans="1:29" s="18" customFormat="1" ht="18.600000000000001" thickBot="1" x14ac:dyDescent="0.35">
      <c r="A9" s="12" t="s">
        <v>31</v>
      </c>
      <c r="B9" s="12" t="s">
        <v>27</v>
      </c>
      <c r="C9" s="12" t="s">
        <v>33</v>
      </c>
      <c r="D9" s="13"/>
      <c r="E9" s="13"/>
      <c r="F9" s="13"/>
      <c r="G9" s="15" t="s">
        <v>35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43"/>
      <c r="V9" s="48">
        <f>COUNTA(D9:U9)</f>
        <v>1</v>
      </c>
      <c r="W9" s="44">
        <f t="shared" si="0"/>
        <v>0</v>
      </c>
      <c r="X9" s="17">
        <f>COUNTIF(D9:U9,"1/*")</f>
        <v>0</v>
      </c>
      <c r="Y9" s="17">
        <f>COUNTIF(D9:U9,"2/*")</f>
        <v>0</v>
      </c>
      <c r="Z9" s="17">
        <f>COUNTIF(D9:U9,"3/*")</f>
        <v>0</v>
      </c>
      <c r="AA9" s="50">
        <f t="shared" si="1"/>
        <v>0</v>
      </c>
      <c r="AB9" s="55"/>
      <c r="AC9" s="18">
        <f t="shared" si="3"/>
        <v>1</v>
      </c>
    </row>
    <row r="10" spans="1:29" s="18" customFormat="1" x14ac:dyDescent="0.3">
      <c r="A10" s="12" t="s">
        <v>36</v>
      </c>
      <c r="B10" s="12" t="s">
        <v>37</v>
      </c>
      <c r="C10" s="12" t="s">
        <v>17</v>
      </c>
      <c r="D10" s="13"/>
      <c r="E10" s="13"/>
      <c r="F10" s="13"/>
      <c r="G10" s="13"/>
      <c r="H10" s="15" t="s">
        <v>38</v>
      </c>
      <c r="I10" s="13"/>
      <c r="J10" s="13"/>
      <c r="K10" s="13"/>
      <c r="L10" s="13"/>
      <c r="M10" s="15" t="s">
        <v>39</v>
      </c>
      <c r="N10" s="13"/>
      <c r="O10" s="13"/>
      <c r="P10" s="13"/>
      <c r="Q10" s="13"/>
      <c r="R10" s="13"/>
      <c r="S10" s="13"/>
      <c r="T10" s="13"/>
      <c r="U10" s="13"/>
      <c r="V10" s="46">
        <f>COUNTA(D10:U10)</f>
        <v>2</v>
      </c>
      <c r="W10" s="16">
        <f t="shared" si="0"/>
        <v>0</v>
      </c>
      <c r="X10" s="17">
        <f>COUNTIF(D10:U10,"1/*")</f>
        <v>0</v>
      </c>
      <c r="Y10" s="17">
        <f>COUNTIF(D10:U10,"2/*")</f>
        <v>0</v>
      </c>
      <c r="Z10" s="17">
        <f>COUNTIF(D10:U10,"3/*")</f>
        <v>0</v>
      </c>
      <c r="AA10" s="50">
        <f t="shared" si="1"/>
        <v>0</v>
      </c>
      <c r="AB10" s="18">
        <f>AC10</f>
        <v>2</v>
      </c>
      <c r="AC10" s="18">
        <f t="shared" si="3"/>
        <v>2</v>
      </c>
    </row>
    <row r="11" spans="1:29" s="18" customFormat="1" ht="18.600000000000001" thickBot="1" x14ac:dyDescent="0.35">
      <c r="A11" s="12" t="s">
        <v>40</v>
      </c>
      <c r="B11" s="12" t="s">
        <v>41</v>
      </c>
      <c r="C11" s="12" t="s">
        <v>17</v>
      </c>
      <c r="D11" s="13"/>
      <c r="E11" s="13"/>
      <c r="F11" s="13"/>
      <c r="G11" s="13"/>
      <c r="H11" s="15" t="s">
        <v>42</v>
      </c>
      <c r="I11" s="13"/>
      <c r="J11" s="13"/>
      <c r="K11" s="13"/>
      <c r="L11" s="13"/>
      <c r="M11" s="15" t="s">
        <v>43</v>
      </c>
      <c r="N11" s="13"/>
      <c r="O11" s="13"/>
      <c r="P11" s="13"/>
      <c r="Q11" s="13"/>
      <c r="R11" s="13"/>
      <c r="S11" s="13"/>
      <c r="T11" s="13"/>
      <c r="U11" s="13"/>
      <c r="V11" s="45">
        <f>COUNTA(D11:U11)</f>
        <v>2</v>
      </c>
      <c r="W11" s="16">
        <f t="shared" si="0"/>
        <v>0</v>
      </c>
      <c r="X11" s="17">
        <f>COUNTIF(D11:U11,"1/*")</f>
        <v>0</v>
      </c>
      <c r="Y11" s="17">
        <f>COUNTIF(D11:U11,"2/*")</f>
        <v>0</v>
      </c>
      <c r="Z11" s="17">
        <f>COUNTIF(D11:U11,"3/*")</f>
        <v>0</v>
      </c>
      <c r="AA11" s="50">
        <f t="shared" si="1"/>
        <v>0</v>
      </c>
      <c r="AB11" s="18">
        <f>AC11</f>
        <v>2</v>
      </c>
      <c r="AC11" s="18">
        <f t="shared" si="3"/>
        <v>2</v>
      </c>
    </row>
    <row r="12" spans="1:29" s="18" customFormat="1" x14ac:dyDescent="0.3">
      <c r="A12" s="19" t="s">
        <v>44</v>
      </c>
      <c r="B12" s="19" t="s">
        <v>45</v>
      </c>
      <c r="C12" s="19" t="s">
        <v>46</v>
      </c>
      <c r="D12" s="13"/>
      <c r="E12" s="13"/>
      <c r="F12" s="13"/>
      <c r="G12" s="13"/>
      <c r="H12" s="13"/>
      <c r="I12" s="13"/>
      <c r="J12" s="15" t="s">
        <v>47</v>
      </c>
      <c r="K12" s="13"/>
      <c r="L12" s="15" t="s">
        <v>101</v>
      </c>
      <c r="M12" s="13"/>
      <c r="N12" s="13"/>
      <c r="O12" s="33" t="s">
        <v>105</v>
      </c>
      <c r="P12" s="33" t="s">
        <v>113</v>
      </c>
      <c r="Q12" s="13"/>
      <c r="R12" s="13"/>
      <c r="S12" s="13"/>
      <c r="T12" s="13"/>
      <c r="U12" s="43"/>
      <c r="V12" s="47">
        <f>COUNTA(D12:U12)</f>
        <v>4</v>
      </c>
      <c r="W12" s="44">
        <f t="shared" si="0"/>
        <v>0</v>
      </c>
      <c r="X12" s="17">
        <f>COUNTIF(D12:U12,"1/*")</f>
        <v>0</v>
      </c>
      <c r="Y12" s="17">
        <f>COUNTIF(D12:U12,"2/*")</f>
        <v>0</v>
      </c>
      <c r="Z12" s="17">
        <f>COUNTIF(D12:U12,"3/*")</f>
        <v>0</v>
      </c>
      <c r="AA12" s="50">
        <f t="shared" si="1"/>
        <v>0</v>
      </c>
      <c r="AB12" s="54">
        <f>AC12+AC13</f>
        <v>7</v>
      </c>
      <c r="AC12" s="18">
        <f t="shared" si="3"/>
        <v>4</v>
      </c>
    </row>
    <row r="13" spans="1:29" s="18" customFormat="1" ht="18.600000000000001" thickBot="1" x14ac:dyDescent="0.35">
      <c r="A13" s="19" t="s">
        <v>44</v>
      </c>
      <c r="B13" s="19" t="s">
        <v>45</v>
      </c>
      <c r="C13" s="19" t="s">
        <v>51</v>
      </c>
      <c r="D13" s="14" t="s">
        <v>50</v>
      </c>
      <c r="E13" s="13"/>
      <c r="F13" s="13"/>
      <c r="G13" s="13"/>
      <c r="H13" s="13"/>
      <c r="I13" s="13"/>
      <c r="J13" s="13"/>
      <c r="K13" s="21" t="s">
        <v>52</v>
      </c>
      <c r="L13" s="13"/>
      <c r="M13" s="13"/>
      <c r="N13" s="13"/>
      <c r="O13" s="13"/>
      <c r="P13" s="13"/>
      <c r="Q13" s="13"/>
      <c r="R13" s="13"/>
      <c r="S13" s="13"/>
      <c r="T13" s="13"/>
      <c r="U13" s="43"/>
      <c r="V13" s="48">
        <f>COUNTA(D13:U13)</f>
        <v>2</v>
      </c>
      <c r="W13" s="44">
        <f t="shared" ref="W13" si="5">X13+Y13+Z13</f>
        <v>1</v>
      </c>
      <c r="X13" s="17">
        <f>COUNTIF(D13:U13,"1/*")</f>
        <v>0</v>
      </c>
      <c r="Y13" s="17">
        <f>COUNTIF(D13:U13,"2/*")</f>
        <v>0</v>
      </c>
      <c r="Z13" s="17">
        <f>COUNTIF(D13:U13,"3/*")</f>
        <v>1</v>
      </c>
      <c r="AA13" s="50">
        <f t="shared" si="1"/>
        <v>0.5</v>
      </c>
      <c r="AB13" s="55"/>
      <c r="AC13" s="18">
        <f t="shared" si="3"/>
        <v>3</v>
      </c>
    </row>
    <row r="14" spans="1:29" s="18" customFormat="1" x14ac:dyDescent="0.3">
      <c r="A14" s="12" t="s">
        <v>48</v>
      </c>
      <c r="B14" s="12" t="s">
        <v>45</v>
      </c>
      <c r="C14" s="19" t="s">
        <v>46</v>
      </c>
      <c r="D14" s="13"/>
      <c r="E14" s="13"/>
      <c r="F14" s="13"/>
      <c r="G14" s="13"/>
      <c r="H14" s="13"/>
      <c r="I14" s="13"/>
      <c r="J14" s="15" t="s">
        <v>49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43"/>
      <c r="V14" s="47">
        <f>COUNTA(D14:U14)</f>
        <v>1</v>
      </c>
      <c r="W14" s="44">
        <f t="shared" si="0"/>
        <v>0</v>
      </c>
      <c r="X14" s="17">
        <f>COUNTIF(D14:U14,"1/*")</f>
        <v>0</v>
      </c>
      <c r="Y14" s="17">
        <f>COUNTIF(D14:U14,"2/*")</f>
        <v>0</v>
      </c>
      <c r="Z14" s="17">
        <f>COUNTIF(D14:U14,"3/*")</f>
        <v>0</v>
      </c>
      <c r="AA14" s="50">
        <f t="shared" si="1"/>
        <v>0</v>
      </c>
      <c r="AB14" s="54">
        <f>AC14+AC15</f>
        <v>2</v>
      </c>
      <c r="AC14" s="18">
        <f t="shared" si="3"/>
        <v>1</v>
      </c>
    </row>
    <row r="15" spans="1:29" s="18" customFormat="1" ht="18.600000000000001" thickBot="1" x14ac:dyDescent="0.35">
      <c r="A15" s="12" t="s">
        <v>48</v>
      </c>
      <c r="B15" s="12" t="s">
        <v>45</v>
      </c>
      <c r="C15" s="12" t="s">
        <v>22</v>
      </c>
      <c r="D15" s="14" t="s">
        <v>50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43"/>
      <c r="V15" s="48">
        <f>COUNTA(D15:U15)</f>
        <v>1</v>
      </c>
      <c r="W15" s="44">
        <f t="shared" si="0"/>
        <v>0</v>
      </c>
      <c r="X15" s="17">
        <f>COUNTIF(D15:U15,"1/*")</f>
        <v>0</v>
      </c>
      <c r="Y15" s="17">
        <f>COUNTIF(D15:U15,"2/*")</f>
        <v>0</v>
      </c>
      <c r="Z15" s="17">
        <f>COUNTIF(D15:U15,"3/*")</f>
        <v>0</v>
      </c>
      <c r="AA15" s="50">
        <f t="shared" si="1"/>
        <v>0</v>
      </c>
      <c r="AB15" s="55"/>
      <c r="AC15" s="18">
        <f t="shared" si="3"/>
        <v>1</v>
      </c>
    </row>
    <row r="16" spans="1:29" s="18" customFormat="1" x14ac:dyDescent="0.3">
      <c r="A16" s="19" t="s">
        <v>53</v>
      </c>
      <c r="B16" s="19" t="s">
        <v>54</v>
      </c>
      <c r="C16" s="12" t="s">
        <v>29</v>
      </c>
      <c r="D16" s="13"/>
      <c r="E16" s="13"/>
      <c r="F16" s="13"/>
      <c r="G16" s="13"/>
      <c r="H16" s="13"/>
      <c r="I16" s="13"/>
      <c r="J16" s="22" t="s">
        <v>55</v>
      </c>
      <c r="K16" s="13"/>
      <c r="L16" s="13"/>
      <c r="M16" s="13"/>
      <c r="N16" s="13"/>
      <c r="O16" s="13"/>
      <c r="P16" s="13"/>
      <c r="Q16" s="36" t="s">
        <v>116</v>
      </c>
      <c r="R16" s="13"/>
      <c r="S16" s="13"/>
      <c r="T16" s="13"/>
      <c r="U16" s="43"/>
      <c r="V16" s="47">
        <f>COUNTA(D16:U16)</f>
        <v>2</v>
      </c>
      <c r="W16" s="44">
        <f t="shared" si="0"/>
        <v>2</v>
      </c>
      <c r="X16" s="17">
        <f>COUNTIF(D16:U16,"1/*")</f>
        <v>2</v>
      </c>
      <c r="Y16" s="17">
        <f>COUNTIF(D16:U16,"2/*")</f>
        <v>0</v>
      </c>
      <c r="Z16" s="17">
        <f>COUNTIF(D16:U16,"3/*")</f>
        <v>0</v>
      </c>
      <c r="AA16" s="50">
        <f t="shared" si="1"/>
        <v>1</v>
      </c>
      <c r="AB16" s="54">
        <f>AC16+AC17</f>
        <v>18</v>
      </c>
      <c r="AC16" s="18">
        <f t="shared" si="3"/>
        <v>8</v>
      </c>
    </row>
    <row r="17" spans="1:29" s="18" customFormat="1" ht="18.600000000000001" thickBot="1" x14ac:dyDescent="0.35">
      <c r="A17" s="19" t="s">
        <v>53</v>
      </c>
      <c r="B17" s="19" t="s">
        <v>54</v>
      </c>
      <c r="C17" s="19" t="s">
        <v>33</v>
      </c>
      <c r="D17" s="13"/>
      <c r="E17" s="13"/>
      <c r="F17" s="13"/>
      <c r="G17" s="23" t="s">
        <v>56</v>
      </c>
      <c r="H17" s="13"/>
      <c r="I17" s="13"/>
      <c r="J17" s="13"/>
      <c r="K17" s="13"/>
      <c r="L17" s="13"/>
      <c r="M17" s="22" t="s">
        <v>57</v>
      </c>
      <c r="N17" s="22" t="s">
        <v>103</v>
      </c>
      <c r="O17" s="13"/>
      <c r="P17" s="13"/>
      <c r="Q17" s="13"/>
      <c r="R17" s="13"/>
      <c r="S17" s="13"/>
      <c r="T17" s="13"/>
      <c r="U17" s="43"/>
      <c r="V17" s="48">
        <f>COUNTA(D17:U17)</f>
        <v>3</v>
      </c>
      <c r="W17" s="44">
        <f t="shared" si="0"/>
        <v>3</v>
      </c>
      <c r="X17" s="17">
        <f>COUNTIF(D17:U17,"1/*")</f>
        <v>2</v>
      </c>
      <c r="Y17" s="17">
        <f>COUNTIF(D17:U17,"2/*")</f>
        <v>0</v>
      </c>
      <c r="Z17" s="17">
        <f>COUNTIF(D17:U17,"3/*")</f>
        <v>1</v>
      </c>
      <c r="AA17" s="50">
        <f t="shared" si="1"/>
        <v>1</v>
      </c>
      <c r="AB17" s="55"/>
      <c r="AC17" s="18">
        <f t="shared" si="3"/>
        <v>10</v>
      </c>
    </row>
    <row r="18" spans="1:29" s="18" customFormat="1" x14ac:dyDescent="0.3">
      <c r="A18" s="12" t="s">
        <v>48</v>
      </c>
      <c r="B18" s="12" t="s">
        <v>58</v>
      </c>
      <c r="C18" s="12" t="s">
        <v>17</v>
      </c>
      <c r="D18" s="13"/>
      <c r="E18" s="13"/>
      <c r="F18" s="13"/>
      <c r="G18" s="14" t="s">
        <v>18</v>
      </c>
      <c r="H18" s="13"/>
      <c r="I18" s="13"/>
      <c r="J18" s="13"/>
      <c r="K18" s="13"/>
      <c r="L18" s="13"/>
      <c r="M18" s="22" t="s">
        <v>59</v>
      </c>
      <c r="N18" s="13"/>
      <c r="O18" s="13"/>
      <c r="P18" s="13"/>
      <c r="Q18" s="33" t="s">
        <v>123</v>
      </c>
      <c r="R18" s="13"/>
      <c r="S18" s="13"/>
      <c r="T18" s="13"/>
      <c r="U18" s="43"/>
      <c r="V18" s="47">
        <f>COUNTA(D18:U18)</f>
        <v>3</v>
      </c>
      <c r="W18" s="44">
        <f t="shared" si="0"/>
        <v>1</v>
      </c>
      <c r="X18" s="17">
        <f>COUNTIF(D18:U18,"1/*")</f>
        <v>1</v>
      </c>
      <c r="Y18" s="17">
        <f>COUNTIF(D18:U18,"2/*")</f>
        <v>0</v>
      </c>
      <c r="Z18" s="17">
        <f>COUNTIF(D18:U18,"3/*")</f>
        <v>0</v>
      </c>
      <c r="AA18" s="50">
        <f t="shared" si="1"/>
        <v>0.33333333333333331</v>
      </c>
      <c r="AB18" s="54">
        <f>AC18+AC19</f>
        <v>7</v>
      </c>
      <c r="AC18" s="18">
        <f t="shared" si="3"/>
        <v>6</v>
      </c>
    </row>
    <row r="19" spans="1:29" s="18" customFormat="1" ht="18.600000000000001" thickBot="1" x14ac:dyDescent="0.35">
      <c r="A19" s="12" t="s">
        <v>48</v>
      </c>
      <c r="B19" s="12" t="s">
        <v>58</v>
      </c>
      <c r="C19" s="19" t="s">
        <v>33</v>
      </c>
      <c r="D19" s="13"/>
      <c r="E19" s="13"/>
      <c r="F19" s="13"/>
      <c r="G19" s="15" t="s">
        <v>60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43"/>
      <c r="V19" s="48">
        <f>COUNTA(D19:U19)</f>
        <v>1</v>
      </c>
      <c r="W19" s="44">
        <f t="shared" si="0"/>
        <v>0</v>
      </c>
      <c r="X19" s="17">
        <f>COUNTIF(D19:U19,"1/*")</f>
        <v>0</v>
      </c>
      <c r="Y19" s="17">
        <f>COUNTIF(D19:U19,"2/*")</f>
        <v>0</v>
      </c>
      <c r="Z19" s="17">
        <f>COUNTIF(D19:U19,"3/*")</f>
        <v>0</v>
      </c>
      <c r="AA19" s="50">
        <f t="shared" si="1"/>
        <v>0</v>
      </c>
      <c r="AB19" s="55"/>
      <c r="AC19" s="18">
        <f t="shared" si="3"/>
        <v>1</v>
      </c>
    </row>
    <row r="20" spans="1:29" s="18" customFormat="1" x14ac:dyDescent="0.3">
      <c r="A20" s="12" t="s">
        <v>48</v>
      </c>
      <c r="B20" s="12" t="s">
        <v>61</v>
      </c>
      <c r="C20" s="12" t="s">
        <v>62</v>
      </c>
      <c r="D20" s="13"/>
      <c r="E20" s="13"/>
      <c r="F20" s="13"/>
      <c r="G20" s="24" t="s">
        <v>63</v>
      </c>
      <c r="H20" s="20" t="s">
        <v>64</v>
      </c>
      <c r="I20" s="13"/>
      <c r="J20" s="13"/>
      <c r="K20" s="13"/>
      <c r="L20" s="13"/>
      <c r="M20" s="15" t="s">
        <v>65</v>
      </c>
      <c r="N20" s="13"/>
      <c r="O20" s="13"/>
      <c r="P20" s="13"/>
      <c r="Q20" s="13"/>
      <c r="R20" s="13"/>
      <c r="S20" s="36" t="s">
        <v>129</v>
      </c>
      <c r="T20" s="13"/>
      <c r="U20" s="43"/>
      <c r="V20" s="47">
        <f>COUNTA(D20:U20)</f>
        <v>4</v>
      </c>
      <c r="W20" s="44">
        <f t="shared" si="0"/>
        <v>3</v>
      </c>
      <c r="X20" s="17">
        <f>COUNTIF(D20:U20,"1/*")</f>
        <v>2</v>
      </c>
      <c r="Y20" s="17">
        <f>COUNTIF(D20:U20,"2/*")</f>
        <v>1</v>
      </c>
      <c r="Z20" s="17">
        <f>COUNTIF(D20:U20,"3/*")</f>
        <v>0</v>
      </c>
      <c r="AA20" s="50">
        <f t="shared" si="1"/>
        <v>0.75</v>
      </c>
      <c r="AB20" s="54">
        <f>AC20+AC21</f>
        <v>13</v>
      </c>
      <c r="AC20" s="18">
        <f t="shared" si="3"/>
        <v>12</v>
      </c>
    </row>
    <row r="21" spans="1:29" s="18" customFormat="1" ht="18.600000000000001" thickBot="1" x14ac:dyDescent="0.35">
      <c r="A21" s="12" t="s">
        <v>48</v>
      </c>
      <c r="B21" s="12" t="s">
        <v>61</v>
      </c>
      <c r="C21" s="39" t="s">
        <v>17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33" t="s">
        <v>121</v>
      </c>
      <c r="R21" s="13"/>
      <c r="S21" s="13"/>
      <c r="T21" s="13"/>
      <c r="U21" s="43"/>
      <c r="V21" s="48">
        <f>COUNTA(D21:U21)</f>
        <v>1</v>
      </c>
      <c r="W21" s="44">
        <f t="shared" si="0"/>
        <v>0</v>
      </c>
      <c r="X21" s="17">
        <f>COUNTIF(D21:U21,"1/*")</f>
        <v>0</v>
      </c>
      <c r="Y21" s="17">
        <f>COUNTIF(D21:U21,"2/*")</f>
        <v>0</v>
      </c>
      <c r="Z21" s="17">
        <f>COUNTIF(D21:U21,"3/*")</f>
        <v>0</v>
      </c>
      <c r="AA21" s="50">
        <f t="shared" si="1"/>
        <v>0</v>
      </c>
      <c r="AB21" s="55"/>
      <c r="AC21" s="18">
        <f t="shared" si="3"/>
        <v>1</v>
      </c>
    </row>
    <row r="22" spans="1:29" s="18" customFormat="1" ht="18.600000000000001" thickBot="1" x14ac:dyDescent="0.35">
      <c r="A22" s="19" t="s">
        <v>66</v>
      </c>
      <c r="B22" s="19" t="s">
        <v>67</v>
      </c>
      <c r="C22" s="19" t="s">
        <v>33</v>
      </c>
      <c r="D22" s="13"/>
      <c r="E22" s="13"/>
      <c r="F22" s="13"/>
      <c r="G22" s="23" t="s">
        <v>68</v>
      </c>
      <c r="H22" s="23" t="s">
        <v>69</v>
      </c>
      <c r="I22" s="13"/>
      <c r="J22" s="13"/>
      <c r="K22" s="13"/>
      <c r="L22" s="13"/>
      <c r="M22" s="15" t="s">
        <v>70</v>
      </c>
      <c r="N22" s="22" t="s">
        <v>102</v>
      </c>
      <c r="O22" s="13"/>
      <c r="P22" s="13"/>
      <c r="Q22" s="13"/>
      <c r="R22" s="33" t="s">
        <v>125</v>
      </c>
      <c r="S22" s="13"/>
      <c r="T22" s="13"/>
      <c r="U22" s="13"/>
      <c r="V22" s="49">
        <f>COUNTA(D22:U22)</f>
        <v>5</v>
      </c>
      <c r="W22" s="16">
        <f t="shared" si="0"/>
        <v>3</v>
      </c>
      <c r="X22" s="17">
        <f>COUNTIF(D22:U22,"1/*")</f>
        <v>1</v>
      </c>
      <c r="Y22" s="17">
        <f>COUNTIF(D22:U22,"2/*")</f>
        <v>0</v>
      </c>
      <c r="Z22" s="17">
        <f>COUNTIF(D22:U22,"3/*")</f>
        <v>2</v>
      </c>
      <c r="AA22" s="50">
        <f t="shared" si="1"/>
        <v>0.6</v>
      </c>
      <c r="AB22" s="18">
        <f>AC22</f>
        <v>10</v>
      </c>
      <c r="AC22" s="18">
        <f t="shared" si="3"/>
        <v>10</v>
      </c>
    </row>
    <row r="23" spans="1:29" s="18" customFormat="1" x14ac:dyDescent="0.3">
      <c r="A23" s="12" t="s">
        <v>71</v>
      </c>
      <c r="B23" s="12" t="s">
        <v>72</v>
      </c>
      <c r="C23" s="19" t="s">
        <v>29</v>
      </c>
      <c r="D23" s="13"/>
      <c r="E23" s="13"/>
      <c r="F23" s="13"/>
      <c r="G23" s="13"/>
      <c r="H23" s="13"/>
      <c r="I23" s="13"/>
      <c r="J23" s="14" t="s">
        <v>73</v>
      </c>
      <c r="K23" s="13"/>
      <c r="L23" s="13"/>
      <c r="M23" s="13"/>
      <c r="N23" s="13"/>
      <c r="O23" s="13"/>
      <c r="P23" s="13"/>
      <c r="Q23" s="37" t="s">
        <v>117</v>
      </c>
      <c r="R23" s="13"/>
      <c r="S23" s="13"/>
      <c r="T23" s="13"/>
      <c r="U23" s="43"/>
      <c r="V23" s="47">
        <f>COUNTA(D23:U23)</f>
        <v>2</v>
      </c>
      <c r="W23" s="44">
        <f t="shared" si="0"/>
        <v>1</v>
      </c>
      <c r="X23" s="17">
        <f>COUNTIF(D23:U23,"1/*")</f>
        <v>0</v>
      </c>
      <c r="Y23" s="17">
        <f>COUNTIF(D23:U23,"2/*")</f>
        <v>0</v>
      </c>
      <c r="Z23" s="17">
        <f>COUNTIF(D23:U23,"3/*")</f>
        <v>1</v>
      </c>
      <c r="AA23" s="50">
        <f t="shared" si="1"/>
        <v>0.5</v>
      </c>
      <c r="AB23" s="54">
        <f>AC23+AC24</f>
        <v>6</v>
      </c>
      <c r="AC23" s="18">
        <f t="shared" si="3"/>
        <v>3</v>
      </c>
    </row>
    <row r="24" spans="1:29" s="18" customFormat="1" ht="18.600000000000001" thickBot="1" x14ac:dyDescent="0.35">
      <c r="A24" s="12" t="s">
        <v>71</v>
      </c>
      <c r="B24" s="12" t="s">
        <v>72</v>
      </c>
      <c r="C24" s="12" t="s">
        <v>33</v>
      </c>
      <c r="D24" s="13"/>
      <c r="E24" s="13"/>
      <c r="F24" s="13"/>
      <c r="G24" s="15" t="s">
        <v>74</v>
      </c>
      <c r="H24" s="13"/>
      <c r="I24" s="13"/>
      <c r="J24" s="13"/>
      <c r="K24" s="13"/>
      <c r="L24" s="13"/>
      <c r="M24" s="15" t="s">
        <v>75</v>
      </c>
      <c r="N24" s="15" t="s">
        <v>104</v>
      </c>
      <c r="O24" s="13"/>
      <c r="P24" s="13"/>
      <c r="Q24" s="13"/>
      <c r="R24" s="13"/>
      <c r="S24" s="13"/>
      <c r="T24" s="13"/>
      <c r="U24" s="43"/>
      <c r="V24" s="48">
        <f>COUNTA(D24:U24)</f>
        <v>3</v>
      </c>
      <c r="W24" s="44">
        <f t="shared" si="0"/>
        <v>0</v>
      </c>
      <c r="X24" s="17">
        <f>COUNTIF(D24:U24,"1/*")</f>
        <v>0</v>
      </c>
      <c r="Y24" s="17">
        <f>COUNTIF(D24:U24,"2/*")</f>
        <v>0</v>
      </c>
      <c r="Z24" s="17">
        <f>COUNTIF(D24:U24,"3/*")</f>
        <v>0</v>
      </c>
      <c r="AA24" s="50">
        <f t="shared" si="1"/>
        <v>0</v>
      </c>
      <c r="AB24" s="55"/>
      <c r="AC24" s="18">
        <f t="shared" si="3"/>
        <v>3</v>
      </c>
    </row>
    <row r="25" spans="1:29" s="18" customFormat="1" ht="18.600000000000001" thickBot="1" x14ac:dyDescent="0.35">
      <c r="A25" s="19" t="s">
        <v>76</v>
      </c>
      <c r="B25" s="19" t="s">
        <v>77</v>
      </c>
      <c r="C25" s="19" t="s">
        <v>22</v>
      </c>
      <c r="D25" s="13"/>
      <c r="E25" s="14" t="s">
        <v>78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49">
        <f>COUNTA(D25:U25)</f>
        <v>1</v>
      </c>
      <c r="W25" s="16">
        <f t="shared" si="0"/>
        <v>0</v>
      </c>
      <c r="X25" s="17">
        <f>COUNTIF(D25:U25,"1/*")</f>
        <v>0</v>
      </c>
      <c r="Y25" s="17">
        <f>COUNTIF(D25:U25,"2/*")</f>
        <v>0</v>
      </c>
      <c r="Z25" s="17">
        <f>COUNTIF(D25:U25,"3/*")</f>
        <v>0</v>
      </c>
      <c r="AA25" s="50">
        <f t="shared" si="1"/>
        <v>0</v>
      </c>
      <c r="AB25" s="18">
        <f>AC25</f>
        <v>1</v>
      </c>
      <c r="AC25" s="18">
        <f t="shared" si="3"/>
        <v>1</v>
      </c>
    </row>
    <row r="26" spans="1:29" s="18" customFormat="1" x14ac:dyDescent="0.3">
      <c r="A26" s="19" t="s">
        <v>79</v>
      </c>
      <c r="B26" s="19" t="s">
        <v>80</v>
      </c>
      <c r="C26" s="19" t="s">
        <v>62</v>
      </c>
      <c r="D26" s="13"/>
      <c r="E26" s="13"/>
      <c r="F26" s="13"/>
      <c r="G26" s="24" t="s">
        <v>63</v>
      </c>
      <c r="H26" s="20" t="s">
        <v>64</v>
      </c>
      <c r="I26" s="13"/>
      <c r="J26" s="13"/>
      <c r="K26" s="13"/>
      <c r="L26" s="13"/>
      <c r="M26" s="22" t="s">
        <v>81</v>
      </c>
      <c r="N26" s="13"/>
      <c r="O26" s="13"/>
      <c r="P26" s="13"/>
      <c r="Q26" s="13"/>
      <c r="R26" s="13"/>
      <c r="S26" s="36" t="s">
        <v>129</v>
      </c>
      <c r="T26" s="13"/>
      <c r="U26" s="43"/>
      <c r="V26" s="47">
        <f>COUNTA(D26:U26)</f>
        <v>4</v>
      </c>
      <c r="W26" s="44">
        <f t="shared" si="0"/>
        <v>4</v>
      </c>
      <c r="X26" s="17">
        <f>COUNTIF(D26:U26,"1/*")</f>
        <v>3</v>
      </c>
      <c r="Y26" s="17">
        <f>COUNTIF(D26:U26,"2/*")</f>
        <v>1</v>
      </c>
      <c r="Z26" s="17">
        <f>COUNTIF(D26:U26,"3/*")</f>
        <v>0</v>
      </c>
      <c r="AA26" s="50">
        <f t="shared" si="1"/>
        <v>1</v>
      </c>
      <c r="AB26" s="54">
        <f>AC26+AC27</f>
        <v>16</v>
      </c>
      <c r="AC26" s="18">
        <f t="shared" si="3"/>
        <v>15</v>
      </c>
    </row>
    <row r="27" spans="1:29" s="18" customFormat="1" ht="18.600000000000001" thickBot="1" x14ac:dyDescent="0.35">
      <c r="A27" s="19" t="s">
        <v>79</v>
      </c>
      <c r="B27" s="19" t="s">
        <v>80</v>
      </c>
      <c r="C27" s="38" t="s">
        <v>17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33" t="s">
        <v>122</v>
      </c>
      <c r="R27" s="13"/>
      <c r="S27" s="13"/>
      <c r="T27" s="13"/>
      <c r="U27" s="43"/>
      <c r="V27" s="48">
        <f>COUNTA(D27:U27)</f>
        <v>1</v>
      </c>
      <c r="W27" s="44">
        <f t="shared" si="0"/>
        <v>0</v>
      </c>
      <c r="X27" s="17">
        <f>COUNTIF(D27:U27,"1/*")</f>
        <v>0</v>
      </c>
      <c r="Y27" s="17">
        <f>COUNTIF(D27:U27,"2/*")</f>
        <v>0</v>
      </c>
      <c r="Z27" s="17">
        <f>COUNTIF(D27:U27,"3/*")</f>
        <v>0</v>
      </c>
      <c r="AA27" s="50">
        <f t="shared" si="1"/>
        <v>0</v>
      </c>
      <c r="AB27" s="55"/>
      <c r="AC27" s="18">
        <f t="shared" si="3"/>
        <v>1</v>
      </c>
    </row>
    <row r="28" spans="1:29" s="18" customFormat="1" x14ac:dyDescent="0.3">
      <c r="A28" s="19" t="s">
        <v>82</v>
      </c>
      <c r="B28" s="19" t="s">
        <v>80</v>
      </c>
      <c r="C28" s="19" t="s">
        <v>46</v>
      </c>
      <c r="D28" s="13"/>
      <c r="E28" s="13"/>
      <c r="F28" s="13"/>
      <c r="G28" s="13"/>
      <c r="H28" s="13"/>
      <c r="I28" s="13"/>
      <c r="J28" s="13"/>
      <c r="K28" s="13"/>
      <c r="L28" s="23" t="s">
        <v>83</v>
      </c>
      <c r="M28" s="13"/>
      <c r="N28" s="13"/>
      <c r="O28" s="13"/>
      <c r="P28" s="13"/>
      <c r="Q28" s="13"/>
      <c r="R28" s="13"/>
      <c r="S28" s="13"/>
      <c r="T28" s="13"/>
      <c r="U28" s="13"/>
      <c r="V28" s="46">
        <f>COUNTA(D28:U28)</f>
        <v>1</v>
      </c>
      <c r="W28" s="16">
        <f t="shared" si="0"/>
        <v>1</v>
      </c>
      <c r="X28" s="17">
        <f>COUNTIF(D28:U28,"1/*")</f>
        <v>0</v>
      </c>
      <c r="Y28" s="17">
        <f>COUNTIF(D28:U28,"2/*")</f>
        <v>0</v>
      </c>
      <c r="Z28" s="17">
        <f>COUNTIF(D28:U28,"3/*")</f>
        <v>1</v>
      </c>
      <c r="AA28" s="50">
        <f t="shared" si="1"/>
        <v>1</v>
      </c>
      <c r="AB28" s="18">
        <f>AC28</f>
        <v>2</v>
      </c>
      <c r="AC28" s="18">
        <f t="shared" si="3"/>
        <v>2</v>
      </c>
    </row>
    <row r="29" spans="1:29" s="18" customFormat="1" x14ac:dyDescent="0.3">
      <c r="A29" s="19" t="s">
        <v>84</v>
      </c>
      <c r="B29" s="19" t="s">
        <v>85</v>
      </c>
      <c r="C29" s="19" t="s">
        <v>17</v>
      </c>
      <c r="D29" s="13"/>
      <c r="E29" s="13"/>
      <c r="F29" s="13"/>
      <c r="G29" s="13"/>
      <c r="H29" s="13"/>
      <c r="I29" s="13"/>
      <c r="J29" s="13"/>
      <c r="K29" s="13"/>
      <c r="L29" s="13"/>
      <c r="M29" s="15" t="s">
        <v>34</v>
      </c>
      <c r="N29" s="13"/>
      <c r="O29" s="13"/>
      <c r="P29" s="13"/>
      <c r="Q29" s="13"/>
      <c r="R29" s="13"/>
      <c r="S29" s="13"/>
      <c r="T29" s="13"/>
      <c r="U29" s="13"/>
      <c r="V29" s="17">
        <f>COUNTA(D29:U29)</f>
        <v>1</v>
      </c>
      <c r="W29" s="16">
        <f t="shared" si="0"/>
        <v>0</v>
      </c>
      <c r="X29" s="17">
        <f>COUNTIF(D29:U29,"1/*")</f>
        <v>0</v>
      </c>
      <c r="Y29" s="17">
        <f>COUNTIF(D29:U29,"2/*")</f>
        <v>0</v>
      </c>
      <c r="Z29" s="17">
        <f>COUNTIF(D29:U29,"3/*")</f>
        <v>0</v>
      </c>
      <c r="AA29" s="50">
        <f t="shared" si="1"/>
        <v>0</v>
      </c>
      <c r="AB29" s="18">
        <f t="shared" ref="AB29:AB35" si="6">AC29</f>
        <v>1</v>
      </c>
      <c r="AC29" s="18">
        <f t="shared" si="3"/>
        <v>1</v>
      </c>
    </row>
    <row r="30" spans="1:29" s="18" customFormat="1" x14ac:dyDescent="0.3">
      <c r="A30" s="19" t="s">
        <v>86</v>
      </c>
      <c r="B30" s="19" t="s">
        <v>87</v>
      </c>
      <c r="C30" s="19" t="s">
        <v>17</v>
      </c>
      <c r="D30" s="13"/>
      <c r="E30" s="13"/>
      <c r="F30" s="13"/>
      <c r="G30" s="13"/>
      <c r="H30" s="13"/>
      <c r="I30" s="13"/>
      <c r="J30" s="13"/>
      <c r="K30" s="13"/>
      <c r="L30" s="13"/>
      <c r="M30" s="15" t="s">
        <v>60</v>
      </c>
      <c r="N30" s="13"/>
      <c r="O30" s="13"/>
      <c r="P30" s="13"/>
      <c r="Q30" s="13"/>
      <c r="R30" s="13"/>
      <c r="S30" s="13"/>
      <c r="T30" s="13"/>
      <c r="U30" s="13"/>
      <c r="V30" s="17">
        <f>COUNTA(D30:U30)</f>
        <v>1</v>
      </c>
      <c r="W30" s="16">
        <f t="shared" si="0"/>
        <v>0</v>
      </c>
      <c r="X30" s="17">
        <f>COUNTIF(D30:U30,"1/*")</f>
        <v>0</v>
      </c>
      <c r="Y30" s="17">
        <f>COUNTIF(D30:U30,"2/*")</f>
        <v>0</v>
      </c>
      <c r="Z30" s="17">
        <f>COUNTIF(D30:U30,"3/*")</f>
        <v>0</v>
      </c>
      <c r="AA30" s="50">
        <f t="shared" si="1"/>
        <v>0</v>
      </c>
      <c r="AB30" s="18">
        <f t="shared" si="6"/>
        <v>1</v>
      </c>
      <c r="AC30" s="18">
        <f t="shared" si="3"/>
        <v>1</v>
      </c>
    </row>
    <row r="31" spans="1:29" s="18" customFormat="1" x14ac:dyDescent="0.3">
      <c r="A31" s="19" t="s">
        <v>88</v>
      </c>
      <c r="B31" s="19" t="s">
        <v>89</v>
      </c>
      <c r="C31" s="19" t="s">
        <v>33</v>
      </c>
      <c r="D31" s="13"/>
      <c r="E31" s="13"/>
      <c r="F31" s="13"/>
      <c r="G31" s="13"/>
      <c r="H31" s="13"/>
      <c r="I31" s="13"/>
      <c r="J31" s="13"/>
      <c r="K31" s="13"/>
      <c r="L31" s="13"/>
      <c r="M31" s="15" t="s">
        <v>90</v>
      </c>
      <c r="N31" s="13"/>
      <c r="O31" s="13"/>
      <c r="P31" s="13"/>
      <c r="Q31" s="13"/>
      <c r="R31" s="13"/>
      <c r="S31" s="13"/>
      <c r="T31" s="13"/>
      <c r="U31" s="13"/>
      <c r="V31" s="17">
        <f>COUNTA(D31:U31)</f>
        <v>1</v>
      </c>
      <c r="W31" s="16">
        <f t="shared" si="0"/>
        <v>0</v>
      </c>
      <c r="X31" s="17">
        <f>COUNTIF(D31:U31,"1/*")</f>
        <v>0</v>
      </c>
      <c r="Y31" s="17">
        <f>COUNTIF(D31:U31,"2/*")</f>
        <v>0</v>
      </c>
      <c r="Z31" s="17">
        <f>COUNTIF(D31:U31,"3/*")</f>
        <v>0</v>
      </c>
      <c r="AA31" s="50">
        <f t="shared" si="1"/>
        <v>0</v>
      </c>
      <c r="AB31" s="18">
        <f t="shared" si="6"/>
        <v>1</v>
      </c>
      <c r="AC31" s="18">
        <f t="shared" si="3"/>
        <v>1</v>
      </c>
    </row>
    <row r="32" spans="1:29" s="18" customFormat="1" x14ac:dyDescent="0.3">
      <c r="A32" s="19" t="s">
        <v>91</v>
      </c>
      <c r="B32" s="19" t="s">
        <v>92</v>
      </c>
      <c r="C32" s="19" t="s">
        <v>62</v>
      </c>
      <c r="D32" s="13"/>
      <c r="E32" s="13"/>
      <c r="F32" s="13"/>
      <c r="G32" s="13"/>
      <c r="H32" s="13"/>
      <c r="I32" s="13"/>
      <c r="J32" s="13"/>
      <c r="K32" s="13"/>
      <c r="L32" s="13"/>
      <c r="M32" s="15" t="s">
        <v>93</v>
      </c>
      <c r="N32" s="13"/>
      <c r="O32" s="13"/>
      <c r="P32" s="13"/>
      <c r="Q32" s="13"/>
      <c r="R32" s="13"/>
      <c r="S32" s="13"/>
      <c r="T32" s="13"/>
      <c r="U32" s="13"/>
      <c r="V32" s="17">
        <f>COUNTA(D32:U32)</f>
        <v>1</v>
      </c>
      <c r="W32" s="16">
        <f t="shared" si="0"/>
        <v>0</v>
      </c>
      <c r="X32" s="17">
        <f>COUNTIF(D32:U32,"1/*")</f>
        <v>0</v>
      </c>
      <c r="Y32" s="17">
        <f>COUNTIF(D32:U32,"2/*")</f>
        <v>0</v>
      </c>
      <c r="Z32" s="17">
        <f>COUNTIF(D32:U32,"3/*")</f>
        <v>0</v>
      </c>
      <c r="AA32" s="50">
        <f t="shared" si="1"/>
        <v>0</v>
      </c>
      <c r="AB32" s="18">
        <f t="shared" si="6"/>
        <v>1</v>
      </c>
      <c r="AC32" s="18">
        <f t="shared" si="3"/>
        <v>1</v>
      </c>
    </row>
    <row r="33" spans="1:29" s="18" customFormat="1" x14ac:dyDescent="0.3">
      <c r="A33" s="19" t="s">
        <v>94</v>
      </c>
      <c r="B33" s="19" t="s">
        <v>16</v>
      </c>
      <c r="C33" s="19" t="s">
        <v>62</v>
      </c>
      <c r="D33" s="13"/>
      <c r="E33" s="13"/>
      <c r="F33" s="13"/>
      <c r="G33" s="13"/>
      <c r="H33" s="13"/>
      <c r="I33" s="13"/>
      <c r="J33" s="13"/>
      <c r="K33" s="13"/>
      <c r="L33" s="13"/>
      <c r="M33" s="15" t="s">
        <v>95</v>
      </c>
      <c r="N33" s="13"/>
      <c r="O33" s="13"/>
      <c r="P33" s="13"/>
      <c r="Q33" s="13"/>
      <c r="R33" s="13"/>
      <c r="S33" s="13"/>
      <c r="T33" s="13"/>
      <c r="U33" s="13"/>
      <c r="V33" s="17">
        <f>COUNTA(D33:U33)</f>
        <v>1</v>
      </c>
      <c r="W33" s="16">
        <f t="shared" si="0"/>
        <v>0</v>
      </c>
      <c r="X33" s="17">
        <f>COUNTIF(D33:U33,"1/*")</f>
        <v>0</v>
      </c>
      <c r="Y33" s="17">
        <f>COUNTIF(D33:U33,"2/*")</f>
        <v>0</v>
      </c>
      <c r="Z33" s="17">
        <f>COUNTIF(D33:U33,"3/*")</f>
        <v>0</v>
      </c>
      <c r="AA33" s="50">
        <f t="shared" si="1"/>
        <v>0</v>
      </c>
      <c r="AB33" s="18">
        <f t="shared" si="6"/>
        <v>1</v>
      </c>
      <c r="AC33" s="18">
        <f t="shared" si="3"/>
        <v>1</v>
      </c>
    </row>
    <row r="34" spans="1:29" s="18" customFormat="1" x14ac:dyDescent="0.3">
      <c r="A34" s="38" t="s">
        <v>118</v>
      </c>
      <c r="B34" s="38" t="s">
        <v>119</v>
      </c>
      <c r="C34" s="38" t="s">
        <v>29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33" t="s">
        <v>120</v>
      </c>
      <c r="R34" s="13"/>
      <c r="S34" s="13"/>
      <c r="T34" s="13"/>
      <c r="U34" s="13"/>
      <c r="V34" s="17">
        <f>COUNTA(D34:U34)</f>
        <v>1</v>
      </c>
      <c r="W34" s="16">
        <f t="shared" si="0"/>
        <v>0</v>
      </c>
      <c r="X34" s="17">
        <f>COUNTIF(D34:U34,"1/*")</f>
        <v>0</v>
      </c>
      <c r="Y34" s="17">
        <f>COUNTIF(D34:U34,"2/*")</f>
        <v>0</v>
      </c>
      <c r="Z34" s="17">
        <f>COUNTIF(D34:U34,"3/*")</f>
        <v>0</v>
      </c>
      <c r="AA34" s="50">
        <f t="shared" si="1"/>
        <v>0</v>
      </c>
      <c r="AB34" s="18">
        <f t="shared" si="6"/>
        <v>1</v>
      </c>
      <c r="AC34" s="18">
        <f t="shared" si="3"/>
        <v>1</v>
      </c>
    </row>
    <row r="35" spans="1:29" s="18" customFormat="1" x14ac:dyDescent="0.3">
      <c r="A35" s="19"/>
      <c r="B35" s="19"/>
      <c r="C35" s="19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7">
        <f>COUNTA(D35:U35)</f>
        <v>0</v>
      </c>
      <c r="W35" s="16">
        <f t="shared" si="0"/>
        <v>0</v>
      </c>
      <c r="X35" s="17">
        <f>COUNTIF(D35:U35,"1/*")</f>
        <v>0</v>
      </c>
      <c r="Y35" s="17">
        <f>COUNTIF(D35:U35,"2/*")</f>
        <v>0</v>
      </c>
      <c r="Z35" s="17">
        <f>COUNTIF(D35:U35,"3/*")</f>
        <v>0</v>
      </c>
      <c r="AA35" s="50" t="e">
        <f t="shared" si="1"/>
        <v>#DIV/0!</v>
      </c>
      <c r="AB35" s="18">
        <f t="shared" si="6"/>
        <v>0</v>
      </c>
      <c r="AC35" s="18">
        <f t="shared" si="3"/>
        <v>0</v>
      </c>
    </row>
    <row r="36" spans="1:29" s="18" customFormat="1" x14ac:dyDescent="0.3">
      <c r="A36" s="25" t="s">
        <v>96</v>
      </c>
      <c r="B36" s="25"/>
      <c r="C36" s="25"/>
      <c r="D36" s="25">
        <f>COUNTA(D3:D35)</f>
        <v>2</v>
      </c>
      <c r="E36" s="25">
        <f t="shared" ref="E36:U36" si="7">COUNTA(E3:E35)</f>
        <v>1</v>
      </c>
      <c r="F36" s="25">
        <f t="shared" si="7"/>
        <v>1</v>
      </c>
      <c r="G36" s="25">
        <f t="shared" si="7"/>
        <v>12</v>
      </c>
      <c r="H36" s="25">
        <f t="shared" si="7"/>
        <v>5</v>
      </c>
      <c r="I36" s="25">
        <f t="shared" si="7"/>
        <v>1</v>
      </c>
      <c r="J36" s="25">
        <f t="shared" si="7"/>
        <v>4</v>
      </c>
      <c r="K36" s="25">
        <f t="shared" si="7"/>
        <v>1</v>
      </c>
      <c r="L36" s="25">
        <f t="shared" si="7"/>
        <v>2</v>
      </c>
      <c r="M36" s="25">
        <f t="shared" si="7"/>
        <v>16</v>
      </c>
      <c r="N36" s="25">
        <f t="shared" si="7"/>
        <v>3</v>
      </c>
      <c r="O36" s="25">
        <f t="shared" si="7"/>
        <v>1</v>
      </c>
      <c r="P36" s="25">
        <f t="shared" si="7"/>
        <v>1</v>
      </c>
      <c r="Q36" s="25">
        <f t="shared" si="7"/>
        <v>6</v>
      </c>
      <c r="R36" s="25">
        <f t="shared" si="7"/>
        <v>1</v>
      </c>
      <c r="S36" s="25">
        <f t="shared" si="7"/>
        <v>2</v>
      </c>
      <c r="T36" s="25">
        <f t="shared" si="7"/>
        <v>0</v>
      </c>
      <c r="U36" s="25">
        <f t="shared" si="7"/>
        <v>0</v>
      </c>
      <c r="V36" s="25"/>
      <c r="W36" s="26">
        <f>SUM(W3:W35)</f>
        <v>20</v>
      </c>
      <c r="X36" s="26">
        <f>SUM(X3:X35)</f>
        <v>11</v>
      </c>
      <c r="Y36" s="26">
        <f>SUM(Y3:Y35)</f>
        <v>3</v>
      </c>
      <c r="Z36" s="26">
        <f>SUM(Z3:Z35)</f>
        <v>6</v>
      </c>
    </row>
    <row r="37" spans="1:29" s="18" customFormat="1" x14ac:dyDescent="0.3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6"/>
    </row>
    <row r="38" spans="1:29" s="11" customFormat="1" x14ac:dyDescent="0.3">
      <c r="A38" s="27" t="s">
        <v>97</v>
      </c>
      <c r="B38" s="27"/>
      <c r="C38" s="27"/>
      <c r="D38" s="27"/>
      <c r="E38" s="27"/>
      <c r="F38" s="27"/>
      <c r="G38" s="27">
        <v>2</v>
      </c>
      <c r="H38" s="27"/>
      <c r="I38" s="27"/>
      <c r="J38" s="27"/>
      <c r="K38" s="27"/>
      <c r="L38" s="27"/>
      <c r="M38" s="27">
        <v>3</v>
      </c>
      <c r="N38" s="27"/>
      <c r="O38" s="27"/>
      <c r="P38" s="27"/>
      <c r="Q38" s="27"/>
      <c r="R38" s="27"/>
      <c r="S38" s="27">
        <v>1</v>
      </c>
      <c r="T38" s="27"/>
      <c r="U38" s="27"/>
      <c r="V38" s="27"/>
      <c r="W38" s="9"/>
    </row>
    <row r="39" spans="1:29" x14ac:dyDescent="0.3">
      <c r="G39" s="28" t="s">
        <v>98</v>
      </c>
      <c r="M39" s="28" t="s">
        <v>98</v>
      </c>
      <c r="S39" s="28" t="s">
        <v>127</v>
      </c>
    </row>
    <row r="40" spans="1:29" x14ac:dyDescent="0.3">
      <c r="G40" s="28" t="s">
        <v>99</v>
      </c>
      <c r="M40" s="28" t="s">
        <v>99</v>
      </c>
    </row>
    <row r="41" spans="1:29" x14ac:dyDescent="0.3">
      <c r="M41" s="28" t="s">
        <v>100</v>
      </c>
    </row>
  </sheetData>
  <autoFilter ref="A2:C36" xr:uid="{7094B1CC-9F3B-48F5-A947-8CE8DE6993EE}"/>
  <mergeCells count="10">
    <mergeCell ref="AB20:AB21"/>
    <mergeCell ref="AB23:AB24"/>
    <mergeCell ref="AB26:AB27"/>
    <mergeCell ref="AB1:AC1"/>
    <mergeCell ref="AB6:AB7"/>
    <mergeCell ref="AB8:AB9"/>
    <mergeCell ref="AB12:AB13"/>
    <mergeCell ref="AB14:AB15"/>
    <mergeCell ref="AB16:AB17"/>
    <mergeCell ref="AB18:AB19"/>
  </mergeCells>
  <conditionalFormatting sqref="X3:X35">
    <cfRule type="cellIs" dxfId="1" priority="5" operator="equal">
      <formula>0</formula>
    </cfRule>
  </conditionalFormatting>
  <conditionalFormatting sqref="Y3:AA35 W3:W35">
    <cfRule type="cellIs" dxfId="0" priority="4" operator="equal">
      <formula>0</formula>
    </cfRule>
  </conditionalFormatting>
  <pageMargins left="0.75" right="0.75" top="1" bottom="1" header="0.5" footer="0.5"/>
  <pageSetup paperSize="9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Docteur Foullu-Blanc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Foullu-Blanc</dc:creator>
  <cp:lastModifiedBy>Guillaume Gillet</cp:lastModifiedBy>
  <dcterms:created xsi:type="dcterms:W3CDTF">2020-03-11T16:06:34Z</dcterms:created>
  <dcterms:modified xsi:type="dcterms:W3CDTF">2020-10-05T12:47:31Z</dcterms:modified>
</cp:coreProperties>
</file>